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dvs.vm.gov.lv/Portal/webdav/69e892fe-bb3e-4617-a28b-10a71a932e1e/"/>
    </mc:Choice>
  </mc:AlternateContent>
  <xr:revisionPtr revIDLastSave="0" documentId="13_ncr:1_{30382BD0-7AA6-4234-A6E7-971A51565437}" xr6:coauthVersionLast="47" xr6:coauthVersionMax="47" xr10:uidLastSave="{00000000-0000-0000-0000-000000000000}"/>
  <bookViews>
    <workbookView xWindow="-110" yWindow="-110" windowWidth="19420" windowHeight="10420" tabRatio="417" xr2:uid="{00000000-000D-0000-FFFF-FFFF00000000}"/>
  </bookViews>
  <sheets>
    <sheet name="saraksts" sheetId="2" r:id="rId1"/>
  </sheets>
  <definedNames>
    <definedName name="_xlnm._FilterDatabase" localSheetId="0" hidden="1">saraksts!$A$10:$K$156</definedName>
    <definedName name="_xlnm.Print_Area" localSheetId="0">saraksts!$A$1:$K$168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8" i="2" l="1"/>
  <c r="F15" i="2"/>
  <c r="J19" i="2"/>
  <c r="J105" i="2"/>
  <c r="J128" i="2"/>
  <c r="F24" i="2"/>
  <c r="J76" i="2"/>
  <c r="J68" i="2"/>
  <c r="J75" i="2"/>
  <c r="J67" i="2"/>
  <c r="J69" i="2"/>
  <c r="H134" i="2"/>
  <c r="G128" i="2"/>
  <c r="F65" i="2" l="1"/>
  <c r="H65" i="2"/>
  <c r="G65" i="2"/>
  <c r="G151" i="2" l="1"/>
  <c r="H151" i="2"/>
  <c r="F151" i="2"/>
  <c r="J153" i="2"/>
  <c r="F144" i="2"/>
  <c r="J152" i="2"/>
  <c r="J150" i="2"/>
  <c r="J149" i="2"/>
  <c r="J148" i="2"/>
  <c r="J147" i="2"/>
  <c r="J146" i="2"/>
  <c r="J145" i="2"/>
  <c r="H144" i="2"/>
  <c r="G144" i="2"/>
  <c r="J142" i="2"/>
  <c r="H141" i="2"/>
  <c r="G141" i="2"/>
  <c r="F141" i="2"/>
  <c r="J140" i="2"/>
  <c r="H139" i="2"/>
  <c r="G139" i="2"/>
  <c r="F139" i="2"/>
  <c r="F138" i="2" l="1"/>
  <c r="G143" i="2"/>
  <c r="F143" i="2"/>
  <c r="J151" i="2"/>
  <c r="H143" i="2"/>
  <c r="G138" i="2"/>
  <c r="H138" i="2"/>
  <c r="J144" i="2"/>
  <c r="J141" i="2"/>
  <c r="J139" i="2"/>
  <c r="J143" i="2" l="1"/>
  <c r="J138" i="2"/>
  <c r="G85" i="2" l="1"/>
  <c r="H85" i="2"/>
  <c r="J85" i="2"/>
  <c r="F85" i="2"/>
  <c r="G77" i="2"/>
  <c r="H77" i="2"/>
  <c r="F77" i="2"/>
  <c r="J84" i="2"/>
  <c r="J83" i="2"/>
  <c r="J82" i="2"/>
  <c r="J81" i="2"/>
  <c r="J80" i="2"/>
  <c r="J79" i="2"/>
  <c r="J78" i="2"/>
  <c r="J74" i="2"/>
  <c r="J73" i="2"/>
  <c r="J72" i="2"/>
  <c r="J71" i="2"/>
  <c r="J70" i="2"/>
  <c r="J66" i="2"/>
  <c r="J63" i="2"/>
  <c r="J61" i="2"/>
  <c r="J58" i="2"/>
  <c r="G56" i="2"/>
  <c r="F56" i="2"/>
  <c r="J57" i="2"/>
  <c r="J62" i="2"/>
  <c r="J60" i="2"/>
  <c r="J64" i="2"/>
  <c r="J59" i="2"/>
  <c r="F50" i="2"/>
  <c r="J53" i="2"/>
  <c r="J52" i="2"/>
  <c r="J55" i="2"/>
  <c r="J54" i="2"/>
  <c r="J51" i="2"/>
  <c r="H50" i="2"/>
  <c r="G50" i="2"/>
  <c r="G46" i="2"/>
  <c r="H46" i="2"/>
  <c r="F46" i="2"/>
  <c r="J65" i="2" l="1"/>
  <c r="J77" i="2"/>
  <c r="H56" i="2"/>
  <c r="J56" i="2"/>
  <c r="J50" i="2"/>
  <c r="J49" i="2"/>
  <c r="J48" i="2"/>
  <c r="J47" i="2"/>
  <c r="J46" i="2" s="1"/>
  <c r="J44" i="2"/>
  <c r="H44" i="2"/>
  <c r="G44" i="2"/>
  <c r="F44" i="2"/>
  <c r="F36" i="2"/>
  <c r="J41" i="2"/>
  <c r="J43" i="2" l="1"/>
  <c r="J42" i="2"/>
  <c r="J40" i="2"/>
  <c r="J39" i="2"/>
  <c r="J38" i="2"/>
  <c r="J37" i="2"/>
  <c r="H36" i="2"/>
  <c r="G36" i="2"/>
  <c r="F32" i="2"/>
  <c r="J35" i="2"/>
  <c r="J34" i="2"/>
  <c r="J33" i="2"/>
  <c r="H32" i="2"/>
  <c r="G32" i="2"/>
  <c r="G24" i="2"/>
  <c r="H24" i="2"/>
  <c r="J30" i="2"/>
  <c r="J28" i="2"/>
  <c r="J31" i="2"/>
  <c r="J29" i="2"/>
  <c r="J27" i="2"/>
  <c r="J26" i="2"/>
  <c r="J25" i="2"/>
  <c r="J36" i="2" l="1"/>
  <c r="J32" i="2"/>
  <c r="J24" i="2"/>
  <c r="G15" i="2"/>
  <c r="H15" i="2"/>
  <c r="J23" i="2" l="1"/>
  <c r="J22" i="2"/>
  <c r="J20" i="2"/>
  <c r="J18" i="2"/>
  <c r="J17" i="2"/>
  <c r="J16" i="2"/>
  <c r="J11" i="2"/>
  <c r="H11" i="2"/>
  <c r="G11" i="2"/>
  <c r="F11" i="2"/>
  <c r="J15" i="2" l="1"/>
  <c r="J14" i="2"/>
  <c r="G13" i="2" l="1"/>
  <c r="G98" i="2" s="1"/>
  <c r="H13" i="2"/>
  <c r="H98" i="2" s="1"/>
  <c r="F13" i="2"/>
  <c r="J13" i="2" l="1"/>
  <c r="H105" i="2"/>
  <c r="G105" i="2"/>
  <c r="F105" i="2"/>
  <c r="G136" i="2" l="1"/>
  <c r="H136" i="2"/>
  <c r="F136" i="2"/>
  <c r="J136" i="2"/>
  <c r="G134" i="2" l="1"/>
  <c r="F120" i="2"/>
  <c r="F118" i="2"/>
  <c r="F124" i="2"/>
  <c r="F128" i="2"/>
  <c r="F134" i="2"/>
  <c r="F104" i="2" l="1"/>
  <c r="F154" i="2" s="1"/>
  <c r="F156" i="2" s="1"/>
  <c r="J120" i="2"/>
  <c r="G124" i="2"/>
  <c r="H118" i="2"/>
  <c r="G120" i="2"/>
  <c r="H120" i="2"/>
  <c r="G118" i="2"/>
  <c r="H128" i="2"/>
  <c r="H124" i="2"/>
  <c r="G104" i="2" l="1"/>
  <c r="H104" i="2"/>
  <c r="J134" i="2"/>
  <c r="J124" i="2"/>
  <c r="J118" i="2"/>
  <c r="J104" i="2" s="1"/>
  <c r="H154" i="2" l="1"/>
  <c r="H156" i="2" s="1"/>
  <c r="G154" i="2"/>
  <c r="G156" i="2" s="1"/>
</calcChain>
</file>

<file path=xl/sharedStrings.xml><?xml version="1.0" encoding="utf-8"?>
<sst xmlns="http://schemas.openxmlformats.org/spreadsheetml/2006/main" count="241" uniqueCount="122">
  <si>
    <t>Nr.
p.k.</t>
  </si>
  <si>
    <t>Budžeta resora numurs</t>
  </si>
  <si>
    <t xml:space="preserve">Budžeta programmas (apakšprogrammas)
kods un nosaukums 
</t>
  </si>
  <si>
    <t>Prioritāra pasākuma nosaukums</t>
  </si>
  <si>
    <t>Prioritāra pasākuma kods</t>
  </si>
  <si>
    <t>x</t>
  </si>
  <si>
    <t>(ministrija vai cita centrālā valsts iestāde)</t>
  </si>
  <si>
    <t xml:space="preserve"> Prioritāro pasākumu (tai skaitā starpnozaru) saraksts nozīmīguma secībā</t>
  </si>
  <si>
    <t>I. Prioritārie pasākumi (izņemot starpnozaru prioritāros pasākumus)</t>
  </si>
  <si>
    <t>Veselības ministrija</t>
  </si>
  <si>
    <t>46.03.00 "Slimību profilakses nodrošināšana"</t>
  </si>
  <si>
    <t>46.01.00 "Uzraudzība un kontrole"</t>
  </si>
  <si>
    <t>39.06.00 "Tiesu medicīniskā ekspertīze"</t>
  </si>
  <si>
    <t>39.04.00 "Neatliekamā medicīniskā palīdzība"</t>
  </si>
  <si>
    <t>39.03.00 "Asins un asins komponentu nodrošināšana"</t>
  </si>
  <si>
    <t>II. Starpnozaru prioritārie pasākumi</t>
  </si>
  <si>
    <t>KOPĀ - starpnozaru prioritārie pasākumi</t>
  </si>
  <si>
    <t>KOPĀ -  prioritārie pasākumi</t>
  </si>
  <si>
    <t>06.02.00 "Medicīnas vēstures muzejs"</t>
  </si>
  <si>
    <t>Sagatavoja:</t>
  </si>
  <si>
    <t>S.Kasparenko, tel.67876147</t>
  </si>
  <si>
    <t>sandra.kasparenko@vm.gov.lv</t>
  </si>
  <si>
    <t>1.</t>
  </si>
  <si>
    <t>29_01_H</t>
  </si>
  <si>
    <t>29</t>
  </si>
  <si>
    <t>02.04.00 "Rezidentu apmācība"</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</si>
  <si>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</si>
  <si>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</si>
  <si>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</si>
  <si>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</si>
  <si>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62</t>
  </si>
  <si>
    <t>Mērķdotācijas pašvaldībām</t>
  </si>
  <si>
    <t>01.00.00 "Mērķdotācijas izglītības pasākumiem"</t>
  </si>
  <si>
    <t>14</t>
  </si>
  <si>
    <t>Iekšlietu ministrija</t>
  </si>
  <si>
    <t>06.01.00 "Valsts policija"</t>
  </si>
  <si>
    <t>10.00.00"Valsts robežsardzes darbība"</t>
  </si>
  <si>
    <t>38.05.00 "Veselības aprūpe un fiziskā sagatavošana"</t>
  </si>
  <si>
    <t>18</t>
  </si>
  <si>
    <t>Labklājības ministrija</t>
  </si>
  <si>
    <t>05.03.00 "Aprūpe valsts sociālās aprūpes institūcijās"</t>
  </si>
  <si>
    <t>05.37.00 "Sociālās integrācijas valsts aģentūras administrēšanas un profesionālās un sociālās rehabilitācijas pakalpojumu nodrošināšana"</t>
  </si>
  <si>
    <t>05.62.00 "Invaliditātes ekspertīžu nodrošināšana"</t>
  </si>
  <si>
    <t>Valsts speciālais sociālās apdrošināšanas budžets - apakšprogramma 04.05.00 "Valsts sociālās apdrošināšanas aģentūras speciālais budžets"</t>
  </si>
  <si>
    <t>19</t>
  </si>
  <si>
    <t>Tieslietu ministrija</t>
  </si>
  <si>
    <t>04.01.00 "Ieslodzījuma vietas"</t>
  </si>
  <si>
    <t>2.</t>
  </si>
  <si>
    <t>3.</t>
  </si>
  <si>
    <t>4.</t>
  </si>
  <si>
    <t>33.03.00 "Kompensējamo medikamentu un materiālu apmaksāšana"</t>
  </si>
  <si>
    <t>33.04.00 "Centralizēta medikamentu un materiālu iegāde"</t>
  </si>
  <si>
    <t>Ārstniecības personas Labklājības ministrijas līgumorganizācijās, kuras sociālos pakalpojumus sniedz uz līguma par Valsts pārvaldes deleģēto funkciju izpildi vai publiskā iepirkuma līguma pamata 05.01.00 "Sociālās rehabilitācijas valsts programmas"</t>
  </si>
  <si>
    <t>15</t>
  </si>
  <si>
    <t>Izglītības un zinātnes ministrija</t>
  </si>
  <si>
    <t xml:space="preserve">01.03.00 "Sociālās korekcijas izglītības iestāde" </t>
  </si>
  <si>
    <t>02.01.00 "Profesionālās izglītības programmu īstenošana"</t>
  </si>
  <si>
    <t>09.10.00. "Murjāņu sporta ģimnāzija"</t>
  </si>
  <si>
    <t xml:space="preserve">33.18.00 "Plānveida stacionāro veselības aprūpes pakalpojumu nodrošināšana" </t>
  </si>
  <si>
    <t xml:space="preserve"> 45.01.00 Veselības aprūpes finansējuma administrēšana un ekonomiskā novērtēšana</t>
  </si>
  <si>
    <t>Aizsardzības ministrija</t>
  </si>
  <si>
    <t>22.10.00 "Starptautisko operāciju un Nacionālo bruņoto spēku personālsastāva centralizētais atalgojums"</t>
  </si>
  <si>
    <t>10</t>
  </si>
  <si>
    <t>2022.gadam</t>
  </si>
  <si>
    <t>2023.gadam</t>
  </si>
  <si>
    <t>29_01_P</t>
  </si>
  <si>
    <t>29_02_P</t>
  </si>
  <si>
    <t>29_03_P</t>
  </si>
  <si>
    <t>29_04_P</t>
  </si>
  <si>
    <t>Pārējie veselības nozares prioritārie pasākumi</t>
  </si>
  <si>
    <t>2024.gadam</t>
  </si>
  <si>
    <t>Rezidentu apmācības nodrošināšana</t>
  </si>
  <si>
    <t>Darba samaksas nodrošināšana rezidentiem, kuru rezidentūras studijas netiek apmaksātas no valsts budžeta līdzekļiem</t>
  </si>
  <si>
    <t>Veselības aprūpes pakalpojumu onkoloģijas jomā uzlabošanas plāna 2022.-2024.gadam (projekts) realizācija</t>
  </si>
  <si>
    <t>Tarifu un kompensāciju palielināšana (tarifa elementu palielināšana, pacientu līdzmaksājumi, pārējo kompensējamo medikamentu un materiālu sistēmas un centralizēti iepērkamo medikamentu un materiālu sistēmas uzlabošana)</t>
  </si>
  <si>
    <t>5.</t>
  </si>
  <si>
    <t>29_05_P</t>
  </si>
  <si>
    <t>Par nepieciešamajiem pasākumiem 2021. gadam un turpmāk, lai samazinātu ilglaicīgu negatīvo ietekmi uz sabiedrības psihisko veselību, ko rada COVID-19 pandēmija</t>
  </si>
  <si>
    <t>6.</t>
  </si>
  <si>
    <t>29_06_P</t>
  </si>
  <si>
    <t xml:space="preserve">Reto slimību plāna 2017. - 2020.gadam ieviešanas turpinājums </t>
  </si>
  <si>
    <t>33.12.00 "Reto slimību ārstēšana"</t>
  </si>
  <si>
    <t>7.</t>
  </si>
  <si>
    <t>29_07_P</t>
  </si>
  <si>
    <t>Nozares digitalizācijas pasākumi, padarot caurspīdīgāku resursu izlietojumu un uzlabojot ārstēšanas kvalitāti un pieejamību</t>
  </si>
  <si>
    <t xml:space="preserve"> 45.01.00 "Veselības aprūpes finansējuma administrēšana un ekonomiskā novērtēšana"</t>
  </si>
  <si>
    <t>8.</t>
  </si>
  <si>
    <t>29_08_P</t>
  </si>
  <si>
    <t>Darba samaksas pieauguma nodrošināšana Veselības ministrijas un tās padotības iestāžu (Nacionālā veselības dienesta un Paula Stradiņa Medicīnas vēstures muzeja) amatpersonām (darbiniekiem) funkciju nodrošināšanai</t>
  </si>
  <si>
    <t>97.00.00 "Nozares vadība un politikas plānošana"</t>
  </si>
  <si>
    <t>Tai skaitā sadalījumā pa budžeta programmām/ apakšprogrammām1</t>
  </si>
  <si>
    <t>9.</t>
  </si>
  <si>
    <t>29_09_P</t>
  </si>
  <si>
    <t>Veselības ministrijas nekustamo īpašumu nomas maksas palielinājums (Veselības ministrija, Paula Stradiņa Medicīnas vēstures muzejs, Valsts asinsdonoru centrs, Slimību profilakses un kontroles centrs un Latvijas Antidopinga birojs)</t>
  </si>
  <si>
    <t>39.07.00 "Antidopinga politikas īstenošana"</t>
  </si>
  <si>
    <t>10.</t>
  </si>
  <si>
    <t>29_10_P</t>
  </si>
  <si>
    <t>Veselības ministrijas padotības iestādēm nepieciešamais papildus finansējums funkciju, uzdevumu pilnvērtīgai un savlaicīgai izpildei, kā arī kapacitātes stiprināšanai (Paula Stradiņa Medicīnas vēstures muzejs, Valsts asinsdonoru centrs, Neatliekamās medicīniskās palīdzības dienests, Valsts tiesu medicīnas ekspertīzes centrs, Nacionālais veselības dienests, Veselības inspekcija, Slimību profilakses un kontroles centrs un Latvijas Antidopinga birojs)</t>
  </si>
  <si>
    <t>11.</t>
  </si>
  <si>
    <t>29_11_P</t>
  </si>
  <si>
    <t>Vispārējā veselības aprūpes pakalpojumu pieejamības uzlabošana</t>
  </si>
  <si>
    <t>12.</t>
  </si>
  <si>
    <t>29_12_P</t>
  </si>
  <si>
    <t>13.</t>
  </si>
  <si>
    <t>29_13_P</t>
  </si>
  <si>
    <t>Covid-19 infekcijas izplatības ierobežojošie pasākumi</t>
  </si>
  <si>
    <t>29_02_H</t>
  </si>
  <si>
    <t xml:space="preserve">Konceptuālā ziņojuma "Par māsas profesijas turpmāko attīstību" ieviešana </t>
  </si>
  <si>
    <t>02.03.00 "Augstākā medicīnas izglītība"</t>
  </si>
  <si>
    <t>29_03_H</t>
  </si>
  <si>
    <t>Konceptuālā ziņojuma "Par situāciju paliatīvajā aprūpē Latvijā un nepieciešamajām izmaiņām paliatīvās aprūpes pakalpojumu pieejamības nodrošināšanā" ieviešanas turpinājums</t>
  </si>
  <si>
    <t>XX.XX.XX Jaunizveidojama programma</t>
  </si>
  <si>
    <t>33.09.00 "Interešu izglītības nodrošināšana VSIA "Bērnu klīniskā universitātes slimnīca""</t>
  </si>
  <si>
    <t>Jaunā ārstniecības personu darba samaksas modeļa ieviešana</t>
  </si>
  <si>
    <t>03.01.00. "Augstskolas", 03.11.00. "Koledžas"</t>
  </si>
  <si>
    <r>
      <t xml:space="preserve">Papildus nepieciešamais valsts budžeta finansējums, </t>
    </r>
    <r>
      <rPr>
        <b/>
        <i/>
        <sz val="10"/>
        <rFont val="Times New Roman"/>
        <family val="1"/>
        <charset val="186"/>
      </rPr>
      <t>euro</t>
    </r>
    <r>
      <rPr>
        <b/>
        <sz val="10"/>
        <rFont val="Times New Roman"/>
        <family val="1"/>
        <charset val="186"/>
      </rPr>
      <t xml:space="preserve"> </t>
    </r>
  </si>
  <si>
    <r>
      <t>Pasākuma pabeigšanas gads
 (</t>
    </r>
    <r>
      <rPr>
        <b/>
        <i/>
        <sz val="10"/>
        <rFont val="Times New Roman"/>
        <family val="1"/>
        <charset val="186"/>
      </rPr>
      <t>ja tas ir terminēts</t>
    </r>
    <r>
      <rPr>
        <b/>
        <sz val="10"/>
        <rFont val="Times New Roman"/>
        <family val="1"/>
        <charset val="186"/>
      </rPr>
      <t>)</t>
    </r>
  </si>
  <si>
    <r>
      <t>turpmākā laikposmā līdz pasākuma pabeigšanai 
(</t>
    </r>
    <r>
      <rPr>
        <b/>
        <i/>
        <sz val="10"/>
        <rFont val="Times New Roman"/>
        <family val="1"/>
        <charset val="186"/>
      </rPr>
      <t>ja tas ir terminēts</t>
    </r>
    <r>
      <rPr>
        <b/>
        <sz val="10"/>
        <rFont val="Times New Roman"/>
        <family val="1"/>
        <charset val="186"/>
      </rPr>
      <t>)</t>
    </r>
  </si>
  <si>
    <r>
      <t>turpmāk katru gadu 
(</t>
    </r>
    <r>
      <rPr>
        <b/>
        <i/>
        <sz val="10"/>
        <rFont val="Times New Roman"/>
        <family val="1"/>
        <charset val="186"/>
      </rPr>
      <t>ja pasākums nav terminēts</t>
    </r>
    <r>
      <rPr>
        <b/>
        <sz val="10"/>
        <rFont val="Times New Roman"/>
        <family val="1"/>
        <charset val="186"/>
      </rPr>
      <t>)</t>
    </r>
  </si>
  <si>
    <r>
      <t>Tai skaitā sadalījumā pa budžeta programmām/ apakšprogrammām</t>
    </r>
    <r>
      <rPr>
        <i/>
        <vertAlign val="superscript"/>
        <sz val="10"/>
        <rFont val="Times New Roman"/>
        <family val="1"/>
        <charset val="186"/>
      </rPr>
      <t>1</t>
    </r>
  </si>
  <si>
    <r>
      <t xml:space="preserve">Kopā, </t>
    </r>
    <r>
      <rPr>
        <b/>
        <i/>
        <sz val="10"/>
        <rFont val="Times New Roman"/>
        <family val="1"/>
        <charset val="186"/>
      </rPr>
      <t>euro</t>
    </r>
  </si>
  <si>
    <r>
      <t xml:space="preserve">Piezīmes. 
</t>
    </r>
    <r>
      <rPr>
        <i/>
        <vertAlign val="superscript"/>
        <sz val="10"/>
        <rFont val="Times New Roman"/>
        <family val="1"/>
        <charset val="186"/>
      </rPr>
      <t xml:space="preserve">1 </t>
    </r>
    <r>
      <rPr>
        <i/>
        <sz val="10"/>
        <rFont val="Times New Roman"/>
        <family val="1"/>
        <charset val="186"/>
      </rPr>
      <t xml:space="preserve">Rindas "Tai skaitā sadalījumā pa budžeta programmām/apakšprogrammām" aizpilda tad, ja finansējums konkrētam prioritāram pasākumam tiek paredzēts vairākās budžeta programmās/apakšprogrammās.
</t>
    </r>
    <r>
      <rPr>
        <i/>
        <vertAlign val="superscript"/>
        <sz val="10"/>
        <rFont val="Times New Roman"/>
        <family val="1"/>
        <charset val="186"/>
      </rPr>
      <t xml:space="preserve">2 </t>
    </r>
    <r>
      <rPr>
        <i/>
        <sz val="10"/>
        <rFont val="Times New Roman"/>
        <family val="1"/>
        <charset val="186"/>
      </rPr>
      <t xml:space="preserve">Dokumenta rekvizītus "paraksts" un "datums" neaizpilda, ja elektroniskais dokuments ir sagatavots atbilstoši normatīvajiem aktiem par elektronisko dokumentu noformēšanu.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</si>
</sst>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charset val="186"/>
      <scheme val="minor"/>
    </font>
    <font>
      <sz val="10"/>
      <name val="Arial"/>
      <family val="2"/>
      <charset val="186"/>
    </font>
    <font>
      <sz val="11"/>
      <color theme="1"/>
      <name val="Calibri"/>
      <family val="2"/>
      <charset val="186"/>
      <scheme val="minor"/>
    </font>
    <font>
      <sz val="10"/>
      <name val="Arial"/>
      <family val="2"/>
    </font>
    <font>
      <sz val="11"/>
      <color indexed="8"/>
      <name val="Calibri"/>
      <family val="2"/>
      <scheme val="minor"/>
    </font>
    <font>
      <sz val="12"/>
      <color theme="1"/>
      <name val="Times New Roman"/>
      <family val="2"/>
      <charset val="186"/>
    </font>
    <font>
      <sz val="11"/>
      <color theme="1"/>
      <name val="Calibri"/>
      <family val="2"/>
      <scheme val="minor"/>
    </font>
    <font>
      <sz val="10"/>
      <name val="Times New Roman"/>
      <family val="1"/>
    </font>
    <font>
      <sz val="10"/>
      <name val="Times New Roman"/>
      <family val="1"/>
      <charset val="186"/>
    </font>
    <font>
      <b/>
      <sz val="10"/>
      <name val="Times New Roman"/>
      <family val="1"/>
      <charset val="186"/>
    </font>
    <font>
      <sz val="10"/>
      <name val="Calibri"/>
      <family val="2"/>
      <charset val="186"/>
      <scheme val="minor"/>
    </font>
    <font>
      <i/>
      <sz val="10"/>
      <name val="Times New Roman"/>
      <family val="1"/>
      <charset val="186"/>
    </font>
    <font>
      <b/>
      <sz val="10"/>
      <name val="Calibri"/>
      <family val="2"/>
      <charset val="186"/>
      <scheme val="minor"/>
    </font>
    <font>
      <sz val="10"/>
      <name val="Arial Narrow"/>
      <family val="2"/>
    </font>
    <font>
      <sz val="10"/>
      <name val="Arial Narrow"/>
      <family val="2"/>
      <charset val="186"/>
    </font>
    <font>
      <b/>
      <sz val="10"/>
      <name val="Times New Roman"/>
      <family val="1"/>
    </font>
    <font>
      <b/>
      <i/>
      <sz val="10"/>
      <name val="Times New Roman"/>
      <family val="1"/>
      <charset val="186"/>
    </font>
    <font>
      <b/>
      <sz val="10"/>
      <name val="Calibri"/>
      <family val="2"/>
      <charset val="186"/>
    </font>
    <font>
      <i/>
      <vertAlign val="superscript"/>
      <sz val="10"/>
      <name val="Times New Roman"/>
      <family val="1"/>
      <charset val="186"/>
    </font>
    <font>
      <i/>
      <sz val="10"/>
      <name val="Times New Roman"/>
      <family val="1"/>
    </font>
    <font>
      <b/>
      <i/>
      <sz val="10"/>
      <name val="Times New Roman"/>
      <family val="1"/>
    </font>
  </fonts>
  <fills count="3">
    <fill>
      <patternFill patternType="none"/>
    </fill>
    <fill>
      <patternFill patternType="gray125"/>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31">
    <xf numFmtId="0" fontId="0" fillId="0" borderId="0"/>
    <xf numFmtId="0" fontId="1" fillId="0" borderId="0"/>
    <xf numFmtId="0" fontId="1" fillId="0" borderId="0" applyBorder="0"/>
    <xf numFmtId="0" fontId="2"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2" fillId="0" borderId="0"/>
    <xf numFmtId="0" fontId="1" fillId="0" borderId="0"/>
    <xf numFmtId="0" fontId="1" fillId="0" borderId="0"/>
    <xf numFmtId="43" fontId="1" fillId="0" borderId="0" applyFont="0" applyFill="0" applyBorder="0" applyAlignment="0" applyProtection="0"/>
    <xf numFmtId="0" fontId="4"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43" fontId="1" fillId="0" borderId="0" applyFont="0" applyFill="0" applyBorder="0" applyAlignment="0" applyProtection="0"/>
    <xf numFmtId="0" fontId="5" fillId="0" borderId="0"/>
    <xf numFmtId="0" fontId="6" fillId="0" borderId="0"/>
    <xf numFmtId="0" fontId="1" fillId="0" borderId="0"/>
    <xf numFmtId="0" fontId="2" fillId="0" borderId="0"/>
    <xf numFmtId="0" fontId="2" fillId="0" borderId="0"/>
    <xf numFmtId="0" fontId="2" fillId="0" borderId="0"/>
    <xf numFmtId="0" fontId="2" fillId="0" borderId="0"/>
    <xf numFmtId="0" fontId="2" fillId="0" borderId="0"/>
    <xf numFmtId="0" fontId="3" fillId="0" borderId="0"/>
  </cellStyleXfs>
  <cellXfs count="125">
    <xf numFmtId="0" fontId="0" fillId="0" borderId="0" xfId="0"/>
    <xf numFmtId="0" fontId="7" fillId="0" borderId="0" xfId="1" applyFont="1" applyFill="1" applyAlignment="1">
      <alignment horizontal="center"/>
    </xf>
    <xf numFmtId="0" fontId="8" fillId="0" borderId="0" xfId="1" applyFont="1" applyFill="1" applyAlignment="1">
      <alignment horizontal="center"/>
    </xf>
    <xf numFmtId="0" fontId="8" fillId="0" borderId="0" xfId="1" applyFont="1" applyFill="1" applyAlignment="1">
      <alignment horizontal="center" vertical="top"/>
    </xf>
    <xf numFmtId="0" fontId="8" fillId="0" borderId="0" xfId="1" applyFont="1" applyFill="1"/>
    <xf numFmtId="0" fontId="9" fillId="0" borderId="0" xfId="1" applyFont="1" applyFill="1" applyAlignment="1">
      <alignment horizontal="center" vertical="center"/>
    </xf>
    <xf numFmtId="0" fontId="1" fillId="0" borderId="0" xfId="1" applyFont="1" applyFill="1" applyAlignment="1">
      <alignment horizontal="center" vertical="center"/>
    </xf>
    <xf numFmtId="0" fontId="9" fillId="0" borderId="0" xfId="1" applyFont="1" applyFill="1" applyAlignment="1">
      <alignment horizontal="left"/>
    </xf>
    <xf numFmtId="0" fontId="9" fillId="0" borderId="0" xfId="1" applyFont="1" applyFill="1" applyAlignment="1">
      <alignment horizontal="center" vertical="center"/>
    </xf>
    <xf numFmtId="0" fontId="1" fillId="0" borderId="0" xfId="1" applyFont="1" applyFill="1" applyAlignment="1">
      <alignment horizontal="center" vertical="center"/>
    </xf>
    <xf numFmtId="0" fontId="1" fillId="0" borderId="0" xfId="1" applyFont="1" applyFill="1" applyAlignment="1">
      <alignment horizontal="center" vertical="top"/>
    </xf>
    <xf numFmtId="0" fontId="9" fillId="0" borderId="9" xfId="1" applyFont="1" applyFill="1" applyBorder="1" applyAlignment="1">
      <alignment horizontal="center" vertical="center"/>
    </xf>
    <xf numFmtId="0" fontId="10" fillId="0" borderId="9" xfId="0" applyFont="1" applyBorder="1" applyAlignment="1">
      <alignment horizontal="center" vertical="center"/>
    </xf>
    <xf numFmtId="0" fontId="11" fillId="0" borderId="6" xfId="1" applyFont="1" applyFill="1" applyBorder="1" applyAlignment="1">
      <alignment horizontal="center" vertical="center" wrapText="1"/>
    </xf>
    <xf numFmtId="0" fontId="11" fillId="0" borderId="0" xfId="1" applyFont="1" applyFill="1" applyBorder="1" applyAlignment="1">
      <alignment horizontal="center" vertical="center" wrapText="1"/>
    </xf>
    <xf numFmtId="3" fontId="1" fillId="0" borderId="0" xfId="1" applyNumberFormat="1" applyFont="1" applyFill="1" applyAlignment="1">
      <alignment horizontal="center" vertical="top"/>
    </xf>
    <xf numFmtId="0" fontId="9" fillId="0" borderId="0" xfId="1" applyFont="1" applyFill="1" applyBorder="1" applyAlignment="1">
      <alignment horizontal="center" vertical="center" wrapText="1"/>
    </xf>
    <xf numFmtId="0" fontId="12" fillId="0" borderId="0" xfId="0" applyFont="1" applyAlignment="1">
      <alignment horizontal="center" vertical="center" wrapText="1"/>
    </xf>
    <xf numFmtId="3" fontId="13" fillId="0" borderId="0" xfId="1" applyNumberFormat="1" applyFont="1" applyFill="1" applyAlignment="1">
      <alignment horizontal="center" vertical="top"/>
    </xf>
    <xf numFmtId="3" fontId="14" fillId="0" borderId="0" xfId="1" applyNumberFormat="1" applyFont="1" applyFill="1" applyAlignment="1">
      <alignment horizontal="center" vertical="top"/>
    </xf>
    <xf numFmtId="0" fontId="7" fillId="0" borderId="0" xfId="2" applyFont="1" applyFill="1" applyBorder="1" applyAlignment="1">
      <alignment horizontal="center" vertical="top" wrapText="1"/>
    </xf>
    <xf numFmtId="0" fontId="8" fillId="0" borderId="0" xfId="2" applyFont="1" applyFill="1" applyBorder="1" applyAlignment="1">
      <alignment horizontal="right" vertical="top" wrapText="1"/>
    </xf>
    <xf numFmtId="0" fontId="9" fillId="0" borderId="0" xfId="1" applyFont="1" applyFill="1" applyAlignment="1">
      <alignment horizontal="center" vertical="top" wrapText="1"/>
    </xf>
    <xf numFmtId="0" fontId="8" fillId="0" borderId="0" xfId="1" applyFont="1" applyFill="1" applyAlignment="1">
      <alignment horizontal="center" vertical="top" wrapText="1"/>
    </xf>
    <xf numFmtId="3" fontId="13" fillId="0" borderId="0" xfId="1" applyNumberFormat="1" applyFont="1" applyFill="1" applyAlignment="1">
      <alignment horizontal="center" vertical="top" wrapText="1"/>
    </xf>
    <xf numFmtId="3" fontId="14" fillId="0" borderId="0" xfId="1" applyNumberFormat="1" applyFont="1" applyFill="1" applyAlignment="1">
      <alignment horizontal="center" vertical="top" wrapText="1"/>
    </xf>
    <xf numFmtId="0" fontId="15" fillId="2" borderId="11" xfId="2"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2" borderId="3"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top" wrapText="1"/>
    </xf>
    <xf numFmtId="0" fontId="9" fillId="2" borderId="2" xfId="1" applyFont="1" applyFill="1" applyBorder="1" applyAlignment="1">
      <alignment horizontal="center" vertical="center" wrapText="1"/>
    </xf>
    <xf numFmtId="49" fontId="7" fillId="0" borderId="1" xfId="2" applyNumberFormat="1" applyFont="1" applyFill="1" applyBorder="1" applyAlignment="1">
      <alignment horizontal="center" vertical="top" wrapText="1"/>
    </xf>
    <xf numFmtId="49" fontId="9" fillId="0" borderId="1" xfId="1" applyNumberFormat="1" applyFont="1" applyFill="1" applyBorder="1" applyAlignment="1">
      <alignment horizontal="justify" vertical="top" wrapText="1"/>
    </xf>
    <xf numFmtId="49" fontId="9" fillId="0" borderId="3" xfId="1" applyNumberFormat="1" applyFont="1" applyFill="1" applyBorder="1" applyAlignment="1">
      <alignment horizontal="left" vertical="top" wrapText="1"/>
    </xf>
    <xf numFmtId="49" fontId="12" fillId="0" borderId="4" xfId="0" applyNumberFormat="1" applyFont="1" applyBorder="1" applyAlignment="1">
      <alignment horizontal="left" vertical="top" wrapText="1"/>
    </xf>
    <xf numFmtId="49" fontId="9" fillId="0" borderId="1" xfId="1" applyNumberFormat="1" applyFont="1" applyFill="1" applyBorder="1" applyAlignment="1">
      <alignment horizontal="left" vertical="top" wrapText="1"/>
    </xf>
    <xf numFmtId="3" fontId="9" fillId="0" borderId="1" xfId="1" applyNumberFormat="1" applyFont="1" applyFill="1" applyBorder="1" applyAlignment="1">
      <alignment vertical="top" wrapText="1"/>
    </xf>
    <xf numFmtId="0" fontId="17" fillId="0" borderId="1" xfId="0" applyNumberFormat="1" applyFont="1" applyFill="1" applyBorder="1" applyAlignment="1">
      <alignment horizontal="center" vertical="top" wrapText="1"/>
    </xf>
    <xf numFmtId="0" fontId="9" fillId="0" borderId="0" xfId="1" applyFont="1" applyFill="1"/>
    <xf numFmtId="49" fontId="11" fillId="2" borderId="5" xfId="2" applyNumberFormat="1" applyFont="1" applyFill="1" applyBorder="1" applyAlignment="1">
      <alignment horizontal="left" vertical="top" wrapText="1"/>
    </xf>
    <xf numFmtId="49" fontId="11" fillId="2" borderId="6" xfId="2" applyNumberFormat="1" applyFont="1" applyFill="1" applyBorder="1" applyAlignment="1">
      <alignment horizontal="left" vertical="top" wrapText="1"/>
    </xf>
    <xf numFmtId="49" fontId="10" fillId="2" borderId="7" xfId="0" applyNumberFormat="1" applyFont="1" applyFill="1" applyBorder="1" applyAlignment="1">
      <alignment horizontal="left" vertical="top" wrapText="1"/>
    </xf>
    <xf numFmtId="49" fontId="11" fillId="0" borderId="1" xfId="1" applyNumberFormat="1" applyFont="1" applyFill="1" applyBorder="1" applyAlignment="1">
      <alignment horizontal="left" vertical="top" wrapText="1"/>
    </xf>
    <xf numFmtId="3" fontId="11" fillId="0" borderId="1" xfId="1" applyNumberFormat="1" applyFont="1" applyFill="1" applyBorder="1" applyAlignment="1">
      <alignment vertical="top" wrapText="1"/>
    </xf>
    <xf numFmtId="3" fontId="11" fillId="0" borderId="1" xfId="1" applyNumberFormat="1" applyFont="1" applyFill="1" applyBorder="1" applyAlignment="1">
      <alignment horizontal="right" vertical="top" wrapText="1"/>
    </xf>
    <xf numFmtId="49" fontId="11" fillId="0" borderId="2" xfId="1" applyNumberFormat="1" applyFont="1" applyFill="1" applyBorder="1" applyAlignment="1">
      <alignment horizontal="center" vertical="top" wrapText="1"/>
    </xf>
    <xf numFmtId="49" fontId="12" fillId="0" borderId="4" xfId="0" applyNumberFormat="1" applyFont="1" applyFill="1" applyBorder="1" applyAlignment="1">
      <alignment horizontal="left" vertical="top" wrapText="1"/>
    </xf>
    <xf numFmtId="49" fontId="11" fillId="0" borderId="1" xfId="1" applyNumberFormat="1" applyFont="1" applyBorder="1" applyAlignment="1">
      <alignment horizontal="left" vertical="top" wrapText="1"/>
    </xf>
    <xf numFmtId="49" fontId="11" fillId="2" borderId="13" xfId="2" applyNumberFormat="1" applyFont="1" applyFill="1" applyBorder="1" applyAlignment="1">
      <alignment horizontal="left" vertical="top" wrapText="1"/>
    </xf>
    <xf numFmtId="49" fontId="11" fillId="2" borderId="0" xfId="2" applyNumberFormat="1" applyFont="1" applyFill="1" applyBorder="1" applyAlignment="1">
      <alignment horizontal="left" vertical="top" wrapText="1"/>
    </xf>
    <xf numFmtId="49" fontId="10" fillId="2" borderId="14" xfId="0" applyNumberFormat="1" applyFont="1" applyFill="1" applyBorder="1" applyAlignment="1">
      <alignment horizontal="left" vertical="top" wrapText="1"/>
    </xf>
    <xf numFmtId="3" fontId="11" fillId="0" borderId="1" xfId="1" applyNumberFormat="1" applyFont="1" applyBorder="1" applyAlignment="1">
      <alignment vertical="top" wrapText="1"/>
    </xf>
    <xf numFmtId="3" fontId="11" fillId="0" borderId="1" xfId="1" applyNumberFormat="1" applyFont="1" applyBorder="1" applyAlignment="1">
      <alignment horizontal="right" vertical="top" wrapText="1"/>
    </xf>
    <xf numFmtId="49" fontId="11" fillId="0" borderId="2" xfId="1" applyNumberFormat="1" applyFont="1" applyBorder="1" applyAlignment="1">
      <alignment horizontal="center" vertical="top" wrapText="1"/>
    </xf>
    <xf numFmtId="0" fontId="8" fillId="0" borderId="0" xfId="1" applyFont="1"/>
    <xf numFmtId="49" fontId="9" fillId="0" borderId="1" xfId="1" applyNumberFormat="1" applyFont="1" applyFill="1" applyBorder="1" applyAlignment="1">
      <alignment horizontal="left" vertical="top" wrapText="1"/>
    </xf>
    <xf numFmtId="49" fontId="12" fillId="0" borderId="1" xfId="0" applyNumberFormat="1" applyFont="1" applyFill="1" applyBorder="1" applyAlignment="1">
      <alignment horizontal="left" vertical="top" wrapText="1"/>
    </xf>
    <xf numFmtId="0" fontId="17" fillId="0" borderId="2" xfId="0" applyNumberFormat="1" applyFont="1" applyFill="1" applyBorder="1" applyAlignment="1">
      <alignment horizontal="center" vertical="top" wrapText="1"/>
    </xf>
    <xf numFmtId="49" fontId="11" fillId="2" borderId="7" xfId="2" applyNumberFormat="1" applyFont="1" applyFill="1" applyBorder="1" applyAlignment="1">
      <alignment horizontal="left" vertical="top" wrapText="1"/>
    </xf>
    <xf numFmtId="49" fontId="11" fillId="2" borderId="14" xfId="2" applyNumberFormat="1" applyFont="1" applyFill="1" applyBorder="1" applyAlignment="1">
      <alignment horizontal="left" vertical="top" wrapText="1"/>
    </xf>
    <xf numFmtId="49" fontId="11" fillId="2" borderId="8" xfId="2" applyNumberFormat="1" applyFont="1" applyFill="1" applyBorder="1" applyAlignment="1">
      <alignment horizontal="left" vertical="top" wrapText="1"/>
    </xf>
    <xf numFmtId="49" fontId="11" fillId="2" borderId="9" xfId="2" applyNumberFormat="1" applyFont="1" applyFill="1" applyBorder="1" applyAlignment="1">
      <alignment horizontal="left" vertical="top" wrapText="1"/>
    </xf>
    <xf numFmtId="49" fontId="11" fillId="2" borderId="10" xfId="2" applyNumberFormat="1" applyFont="1" applyFill="1" applyBorder="1" applyAlignment="1">
      <alignment horizontal="left" vertical="top" wrapText="1"/>
    </xf>
    <xf numFmtId="49" fontId="11" fillId="2" borderId="13" xfId="2" applyNumberFormat="1" applyFont="1" applyFill="1" applyBorder="1" applyAlignment="1">
      <alignment horizontal="left" vertical="top" wrapText="1"/>
    </xf>
    <xf numFmtId="49" fontId="11" fillId="2" borderId="0" xfId="2" applyNumberFormat="1" applyFont="1" applyFill="1" applyBorder="1" applyAlignment="1">
      <alignment horizontal="left" vertical="top" wrapText="1"/>
    </xf>
    <xf numFmtId="49" fontId="10" fillId="2" borderId="14" xfId="0" applyNumberFormat="1" applyFont="1" applyFill="1" applyBorder="1" applyAlignment="1">
      <alignment horizontal="left" vertical="top" wrapText="1"/>
    </xf>
    <xf numFmtId="49" fontId="10" fillId="2" borderId="0" xfId="0" applyNumberFormat="1" applyFont="1" applyFill="1" applyBorder="1" applyAlignment="1">
      <alignment horizontal="left" vertical="top" wrapText="1"/>
    </xf>
    <xf numFmtId="49" fontId="9" fillId="2" borderId="3" xfId="2" applyNumberFormat="1" applyFont="1" applyFill="1" applyBorder="1" applyAlignment="1">
      <alignment horizontal="right" vertical="top" wrapText="1"/>
    </xf>
    <xf numFmtId="49" fontId="9" fillId="2" borderId="12" xfId="2" applyNumberFormat="1" applyFont="1" applyFill="1" applyBorder="1" applyAlignment="1">
      <alignment horizontal="right" vertical="top" wrapText="1"/>
    </xf>
    <xf numFmtId="49" fontId="9" fillId="2" borderId="4" xfId="2" applyNumberFormat="1" applyFont="1" applyFill="1" applyBorder="1" applyAlignment="1">
      <alignment horizontal="right" vertical="top" wrapText="1"/>
    </xf>
    <xf numFmtId="3" fontId="9" fillId="2" borderId="1" xfId="1" applyNumberFormat="1" applyFont="1" applyFill="1" applyBorder="1" applyAlignment="1">
      <alignment horizontal="right" vertical="center" wrapText="1"/>
    </xf>
    <xf numFmtId="0" fontId="8" fillId="2" borderId="1" xfId="1" applyFont="1" applyFill="1" applyBorder="1" applyAlignment="1">
      <alignment horizontal="center" vertical="top" wrapText="1"/>
    </xf>
    <xf numFmtId="49" fontId="19" fillId="0" borderId="0" xfId="2" applyNumberFormat="1" applyFont="1" applyFill="1" applyBorder="1" applyAlignment="1">
      <alignment horizontal="left" vertical="top"/>
    </xf>
    <xf numFmtId="49" fontId="20" fillId="0" borderId="0" xfId="2" applyNumberFormat="1" applyFont="1" applyFill="1" applyBorder="1" applyAlignment="1">
      <alignment horizontal="right" vertical="top" wrapText="1"/>
    </xf>
    <xf numFmtId="49" fontId="19" fillId="0" borderId="0" xfId="2" applyNumberFormat="1" applyFont="1" applyFill="1" applyBorder="1" applyAlignment="1">
      <alignment horizontal="center" vertical="top" wrapText="1"/>
    </xf>
    <xf numFmtId="3" fontId="20" fillId="0" borderId="0" xfId="1" applyNumberFormat="1" applyFont="1" applyFill="1" applyBorder="1" applyAlignment="1">
      <alignment vertical="top" wrapText="1"/>
    </xf>
    <xf numFmtId="0" fontId="19" fillId="0" borderId="0" xfId="1" applyFont="1" applyFill="1" applyBorder="1" applyAlignment="1">
      <alignment horizontal="center" vertical="top" wrapText="1"/>
    </xf>
    <xf numFmtId="0" fontId="11" fillId="0" borderId="0" xfId="1" applyFont="1" applyFill="1" applyBorder="1" applyAlignment="1">
      <alignment horizontal="center" vertical="top" wrapText="1"/>
    </xf>
    <xf numFmtId="0" fontId="19" fillId="0" borderId="0" xfId="1" applyFont="1" applyFill="1" applyAlignment="1">
      <alignment vertical="top"/>
    </xf>
    <xf numFmtId="49" fontId="7" fillId="0" borderId="0" xfId="2" applyNumberFormat="1" applyFont="1" applyFill="1" applyBorder="1" applyAlignment="1">
      <alignment horizontal="center" vertical="top" wrapText="1"/>
    </xf>
    <xf numFmtId="49" fontId="9" fillId="0" borderId="0" xfId="2" applyNumberFormat="1" applyFont="1" applyFill="1" applyBorder="1" applyAlignment="1">
      <alignment horizontal="right" vertical="top" wrapText="1"/>
    </xf>
    <xf numFmtId="49" fontId="9" fillId="0" borderId="0" xfId="2" applyNumberFormat="1" applyFont="1" applyFill="1" applyBorder="1" applyAlignment="1">
      <alignment horizontal="center" wrapText="1"/>
    </xf>
    <xf numFmtId="0" fontId="10" fillId="0" borderId="0" xfId="0" applyFont="1" applyAlignment="1">
      <alignment horizontal="center" wrapText="1"/>
    </xf>
    <xf numFmtId="0" fontId="8" fillId="0" borderId="0" xfId="1" applyFont="1" applyFill="1" applyBorder="1" applyAlignment="1">
      <alignment horizontal="center" vertical="top" wrapText="1"/>
    </xf>
    <xf numFmtId="0" fontId="8" fillId="0" borderId="0" xfId="1" applyFont="1" applyFill="1" applyBorder="1" applyAlignment="1">
      <alignment horizontal="center" vertical="center" wrapText="1"/>
    </xf>
    <xf numFmtId="49" fontId="8" fillId="0" borderId="0" xfId="2" applyNumberFormat="1" applyFont="1" applyFill="1" applyBorder="1" applyAlignment="1">
      <alignment horizontal="center" vertical="top" wrapText="1"/>
    </xf>
    <xf numFmtId="3" fontId="9" fillId="0" borderId="0" xfId="1" applyNumberFormat="1" applyFont="1" applyFill="1" applyBorder="1" applyAlignment="1">
      <alignment vertical="center" wrapText="1"/>
    </xf>
    <xf numFmtId="0" fontId="7" fillId="2" borderId="11" xfId="2" applyFont="1" applyFill="1" applyBorder="1" applyAlignment="1">
      <alignment horizontal="center" vertical="center" wrapText="1"/>
    </xf>
    <xf numFmtId="0" fontId="15"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49" fontId="8" fillId="0" borderId="1" xfId="2" applyNumberFormat="1" applyFont="1" applyFill="1" applyBorder="1" applyAlignment="1">
      <alignment horizontal="center" vertical="top" wrapText="1"/>
    </xf>
    <xf numFmtId="49" fontId="9" fillId="0" borderId="1" xfId="1" applyNumberFormat="1" applyFont="1" applyFill="1" applyBorder="1" applyAlignment="1">
      <alignment horizontal="center" vertical="top" wrapText="1"/>
    </xf>
    <xf numFmtId="3" fontId="9" fillId="0" borderId="1" xfId="1" applyNumberFormat="1" applyFont="1" applyFill="1" applyBorder="1" applyAlignment="1">
      <alignment horizontal="right" vertical="center" wrapText="1"/>
    </xf>
    <xf numFmtId="49" fontId="9" fillId="0" borderId="2" xfId="1" applyNumberFormat="1" applyFont="1" applyFill="1" applyBorder="1" applyAlignment="1">
      <alignment horizontal="center" vertical="top" wrapText="1"/>
    </xf>
    <xf numFmtId="3" fontId="9" fillId="0" borderId="1" xfId="1" applyNumberFormat="1" applyFont="1" applyFill="1" applyBorder="1" applyAlignment="1">
      <alignment horizontal="right" vertical="top" wrapText="1"/>
    </xf>
    <xf numFmtId="49" fontId="11" fillId="0" borderId="1" xfId="1" applyNumberFormat="1" applyFont="1" applyFill="1" applyBorder="1" applyAlignment="1">
      <alignment horizontal="center" vertical="top" wrapText="1"/>
    </xf>
    <xf numFmtId="0" fontId="7" fillId="0" borderId="0" xfId="1" applyFont="1" applyFill="1"/>
    <xf numFmtId="49" fontId="11" fillId="2" borderId="13" xfId="2" applyNumberFormat="1" applyFont="1" applyFill="1" applyBorder="1" applyAlignment="1">
      <alignment horizontal="justify" vertical="top" wrapText="1"/>
    </xf>
    <xf numFmtId="49" fontId="11" fillId="2" borderId="0" xfId="2" applyNumberFormat="1" applyFont="1" applyFill="1" applyBorder="1" applyAlignment="1">
      <alignment horizontal="justify" vertical="top" wrapText="1"/>
    </xf>
    <xf numFmtId="49" fontId="11" fillId="2" borderId="14" xfId="2" applyNumberFormat="1" applyFont="1" applyFill="1" applyBorder="1" applyAlignment="1">
      <alignment horizontal="justify" vertical="top" wrapText="1"/>
    </xf>
    <xf numFmtId="49" fontId="11" fillId="2" borderId="14" xfId="2" applyNumberFormat="1" applyFont="1" applyFill="1" applyBorder="1" applyAlignment="1">
      <alignment horizontal="left" vertical="top" wrapText="1"/>
    </xf>
    <xf numFmtId="49" fontId="9" fillId="2" borderId="1" xfId="2" applyNumberFormat="1" applyFont="1" applyFill="1" applyBorder="1" applyAlignment="1">
      <alignment horizontal="right" vertical="center" wrapText="1" indent="1"/>
    </xf>
    <xf numFmtId="3" fontId="20" fillId="0" borderId="0" xfId="1" applyNumberFormat="1" applyFont="1" applyFill="1" applyBorder="1" applyAlignment="1">
      <alignment vertical="center" wrapText="1"/>
    </xf>
    <xf numFmtId="0" fontId="19" fillId="0" borderId="0" xfId="1" applyFont="1" applyFill="1"/>
    <xf numFmtId="49" fontId="9" fillId="2" borderId="3" xfId="2" applyNumberFormat="1" applyFont="1" applyFill="1" applyBorder="1" applyAlignment="1">
      <alignment horizontal="right" vertical="center" wrapText="1" indent="1"/>
    </xf>
    <xf numFmtId="49" fontId="9" fillId="2" borderId="12" xfId="2" applyNumberFormat="1" applyFont="1" applyFill="1" applyBorder="1" applyAlignment="1">
      <alignment horizontal="right" vertical="center" wrapText="1" indent="1"/>
    </xf>
    <xf numFmtId="49" fontId="9" fillId="2" borderId="4" xfId="2" applyNumberFormat="1" applyFont="1" applyFill="1" applyBorder="1" applyAlignment="1">
      <alignment horizontal="right" vertical="center" wrapText="1" indent="1"/>
    </xf>
    <xf numFmtId="0" fontId="11" fillId="0" borderId="0" xfId="1" applyFont="1" applyFill="1" applyAlignment="1">
      <alignment horizontal="justify" wrapText="1"/>
    </xf>
    <xf numFmtId="1" fontId="8" fillId="0" borderId="0" xfId="1" applyNumberFormat="1" applyFont="1" applyFill="1"/>
    <xf numFmtId="0" fontId="8" fillId="0" borderId="0" xfId="1" applyFont="1" applyFill="1" applyAlignment="1">
      <alignment vertical="top"/>
    </xf>
    <xf numFmtId="3" fontId="7" fillId="0" borderId="0" xfId="1" applyNumberFormat="1" applyFont="1" applyFill="1"/>
    <xf numFmtId="0" fontId="7" fillId="0" borderId="0" xfId="1" applyFont="1" applyFill="1" applyAlignment="1">
      <alignment vertical="top"/>
    </xf>
    <xf numFmtId="0" fontId="7" fillId="0" borderId="0" xfId="0" applyFont="1" applyFill="1"/>
    <xf numFmtId="3" fontId="9" fillId="0" borderId="0" xfId="1" applyNumberFormat="1" applyFont="1" applyFill="1"/>
    <xf numFmtId="3" fontId="8" fillId="0" borderId="0" xfId="1" applyNumberFormat="1" applyFont="1" applyFill="1"/>
  </cellXfs>
  <cellStyles count="31">
    <cellStyle name="Comma 2" xfId="21" xr:uid="{00000000-0005-0000-0000-000000000000}"/>
    <cellStyle name="Comma 3" xfId="12" xr:uid="{00000000-0005-0000-0000-000001000000}"/>
    <cellStyle name="Normal" xfId="0" builtinId="0"/>
    <cellStyle name="Normal 10 2" xfId="10" xr:uid="{00000000-0005-0000-0000-000003000000}"/>
    <cellStyle name="Normal 10 2 2" xfId="18" xr:uid="{00000000-0005-0000-0000-000004000000}"/>
    <cellStyle name="Normal 2" xfId="1" xr:uid="{00000000-0005-0000-0000-000001000000}"/>
    <cellStyle name="Normal 2 2" xfId="4" xr:uid="{2C46BFD8-4FD9-46BC-8B1B-D8B2A7CEC059}"/>
    <cellStyle name="Normal 2 2 2" xfId="6" xr:uid="{00000000-0005-0000-0000-000007000000}"/>
    <cellStyle name="Normal 2 2 2 2" xfId="16" xr:uid="{00000000-0005-0000-0000-000008000000}"/>
    <cellStyle name="Normal 2 3" xfId="5" xr:uid="{00000000-0005-0000-0000-000009000000}"/>
    <cellStyle name="Normal 2 3 2" xfId="22" xr:uid="{00000000-0005-0000-0000-00000A000000}"/>
    <cellStyle name="Normal 3" xfId="3" xr:uid="{00000000-0005-0000-0000-000002000000}"/>
    <cellStyle name="Normal 3 11" xfId="15" xr:uid="{00000000-0005-0000-0000-00000C000000}"/>
    <cellStyle name="Normal 3 2" xfId="11" xr:uid="{00000000-0005-0000-0000-00000D000000}"/>
    <cellStyle name="Normal 3 3" xfId="26" xr:uid="{00000000-0005-0000-0000-00000E000000}"/>
    <cellStyle name="Normal 3 3 2" xfId="29" xr:uid="{00000000-0005-0000-0000-00000F000000}"/>
    <cellStyle name="Normal 3 4" xfId="27" xr:uid="{00000000-0005-0000-0000-000010000000}"/>
    <cellStyle name="Normal 3 5" xfId="9" xr:uid="{00000000-0005-0000-0000-000011000000}"/>
    <cellStyle name="Normal 4" xfId="8" xr:uid="{00000000-0005-0000-0000-000012000000}"/>
    <cellStyle name="Normal 4 2" xfId="23" xr:uid="{00000000-0005-0000-0000-000013000000}"/>
    <cellStyle name="Normal 4 26" xfId="30" xr:uid="{00000000-0005-0000-0000-000014000000}"/>
    <cellStyle name="Normal 5" xfId="24" xr:uid="{00000000-0005-0000-0000-000015000000}"/>
    <cellStyle name="Normal 5 2" xfId="25" xr:uid="{00000000-0005-0000-0000-000016000000}"/>
    <cellStyle name="Normal 51" xfId="19" xr:uid="{00000000-0005-0000-0000-000017000000}"/>
    <cellStyle name="Normal 62" xfId="17" xr:uid="{00000000-0005-0000-0000-000018000000}"/>
    <cellStyle name="Normal 76" xfId="28" xr:uid="{00000000-0005-0000-0000-000019000000}"/>
    <cellStyle name="Normal_Sheet1 2" xfId="2" xr:uid="{00000000-0005-0000-0000-000003000000}"/>
    <cellStyle name="Parasts 2" xfId="13" xr:uid="{00000000-0005-0000-0000-00001D000000}"/>
    <cellStyle name="Parasts 3" xfId="14" xr:uid="{00000000-0005-0000-0000-00001E000000}"/>
    <cellStyle name="Parasts 4" xfId="20" xr:uid="{00000000-0005-0000-0000-00001F000000}"/>
    <cellStyle name="Percent 2" xfId="7"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69"/>
  <sheetViews>
    <sheetView tabSelected="1" zoomScale="80" zoomScaleNormal="80" zoomScalePageLayoutView="115" workbookViewId="0">
      <pane ySplit="10" topLeftCell="A14" activePane="bottomLeft" state="frozen"/>
      <selection pane="bottomLeft" activeCell="O14" sqref="O14"/>
    </sheetView>
  </sheetViews>
  <sheetFormatPr defaultColWidth="8.7109375" defaultRowHeight="12.75" x14ac:dyDescent="0.2"/>
  <cols>
    <col min="1" max="1" width="4.5703125" style="1" customWidth="1"/>
    <col min="2" max="2" width="10.28515625" style="4" customWidth="1"/>
    <col min="3" max="3" width="29" style="4" customWidth="1"/>
    <col min="4" max="4" width="9.140625" style="2" customWidth="1"/>
    <col min="5" max="5" width="35.7109375" style="4" customWidth="1"/>
    <col min="6" max="8" width="14.5703125" style="4" customWidth="1"/>
    <col min="9" max="9" width="12.28515625" style="119" customWidth="1"/>
    <col min="10" max="10" width="12.42578125" style="4" customWidth="1"/>
    <col min="11" max="11" width="13" style="3" customWidth="1"/>
    <col min="12" max="12" width="8.7109375" style="4"/>
    <col min="13" max="13" width="13" style="4" customWidth="1"/>
    <col min="14" max="15" width="8.7109375" style="4"/>
    <col min="16" max="16" width="13" style="4" customWidth="1"/>
    <col min="17" max="16384" width="8.7109375" style="4"/>
  </cols>
  <sheetData>
    <row r="1" spans="1:11" x14ac:dyDescent="0.2">
      <c r="B1" s="2"/>
      <c r="C1" s="2"/>
      <c r="E1" s="2"/>
      <c r="F1" s="2"/>
      <c r="G1" s="2"/>
      <c r="H1" s="2"/>
      <c r="I1" s="3"/>
      <c r="J1" s="2"/>
    </row>
    <row r="2" spans="1:11" x14ac:dyDescent="0.2">
      <c r="C2" s="5" t="s">
        <v>7</v>
      </c>
      <c r="D2" s="6"/>
      <c r="E2" s="6"/>
      <c r="F2" s="6"/>
      <c r="G2" s="6"/>
      <c r="H2" s="6"/>
      <c r="I2" s="6"/>
      <c r="J2" s="7"/>
    </row>
    <row r="3" spans="1:11" x14ac:dyDescent="0.2">
      <c r="C3" s="8"/>
      <c r="D3" s="9"/>
      <c r="E3" s="9"/>
      <c r="F3" s="9"/>
      <c r="G3" s="9"/>
      <c r="H3" s="9"/>
      <c r="I3" s="10"/>
      <c r="J3" s="7"/>
    </row>
    <row r="4" spans="1:11" x14ac:dyDescent="0.2">
      <c r="C4" s="11" t="s">
        <v>9</v>
      </c>
      <c r="D4" s="12"/>
      <c r="E4" s="12"/>
      <c r="F4" s="12"/>
      <c r="G4" s="12"/>
      <c r="H4" s="12"/>
      <c r="I4" s="10"/>
      <c r="J4" s="7"/>
    </row>
    <row r="5" spans="1:11" x14ac:dyDescent="0.2">
      <c r="C5" s="13" t="s">
        <v>6</v>
      </c>
      <c r="D5" s="13"/>
      <c r="E5" s="13"/>
      <c r="F5" s="13"/>
      <c r="G5" s="13"/>
      <c r="H5" s="13"/>
      <c r="I5" s="10"/>
      <c r="J5" s="7"/>
    </row>
    <row r="6" spans="1:11" x14ac:dyDescent="0.2">
      <c r="C6" s="14"/>
      <c r="D6" s="14"/>
      <c r="E6" s="14"/>
      <c r="F6" s="14"/>
      <c r="G6" s="14"/>
      <c r="H6" s="14"/>
      <c r="I6" s="15"/>
      <c r="J6" s="7"/>
    </row>
    <row r="7" spans="1:11" ht="15.75" customHeight="1" x14ac:dyDescent="0.2">
      <c r="C7" s="16" t="s">
        <v>8</v>
      </c>
      <c r="D7" s="17"/>
      <c r="E7" s="17"/>
      <c r="F7" s="17"/>
      <c r="G7" s="17"/>
      <c r="H7" s="17"/>
      <c r="I7" s="18"/>
      <c r="J7" s="19"/>
      <c r="K7" s="19"/>
    </row>
    <row r="8" spans="1:11" ht="11.25" customHeight="1" x14ac:dyDescent="0.2">
      <c r="A8" s="20"/>
      <c r="B8" s="21"/>
      <c r="C8" s="22"/>
      <c r="D8" s="23"/>
      <c r="E8" s="22"/>
      <c r="F8" s="24"/>
      <c r="G8" s="24"/>
      <c r="H8" s="24"/>
      <c r="I8" s="24"/>
      <c r="J8" s="25"/>
      <c r="K8" s="25"/>
    </row>
    <row r="9" spans="1:11" ht="12.75" customHeight="1" x14ac:dyDescent="0.2">
      <c r="A9" s="26" t="s">
        <v>0</v>
      </c>
      <c r="B9" s="27" t="s">
        <v>4</v>
      </c>
      <c r="C9" s="28" t="s">
        <v>3</v>
      </c>
      <c r="D9" s="29"/>
      <c r="E9" s="27" t="s">
        <v>2</v>
      </c>
      <c r="F9" s="30" t="s">
        <v>115</v>
      </c>
      <c r="G9" s="31"/>
      <c r="H9" s="31"/>
      <c r="I9" s="31"/>
      <c r="J9" s="32"/>
      <c r="K9" s="27" t="s">
        <v>116</v>
      </c>
    </row>
    <row r="10" spans="1:11" ht="96" customHeight="1" x14ac:dyDescent="0.2">
      <c r="A10" s="33"/>
      <c r="B10" s="34"/>
      <c r="C10" s="35"/>
      <c r="D10" s="36"/>
      <c r="E10" s="37"/>
      <c r="F10" s="38" t="s">
        <v>63</v>
      </c>
      <c r="G10" s="38" t="s">
        <v>64</v>
      </c>
      <c r="H10" s="38" t="s">
        <v>70</v>
      </c>
      <c r="I10" s="39" t="s">
        <v>117</v>
      </c>
      <c r="J10" s="40" t="s">
        <v>118</v>
      </c>
      <c r="K10" s="37"/>
    </row>
    <row r="11" spans="1:11" s="48" customFormat="1" x14ac:dyDescent="0.2">
      <c r="A11" s="41" t="s">
        <v>22</v>
      </c>
      <c r="B11" s="42" t="s">
        <v>65</v>
      </c>
      <c r="C11" s="43" t="s">
        <v>71</v>
      </c>
      <c r="D11" s="44"/>
      <c r="E11" s="45"/>
      <c r="F11" s="46">
        <f>SUM(F12:F12)</f>
        <v>266735</v>
      </c>
      <c r="G11" s="46">
        <f>SUM(G12:G12)</f>
        <v>1257676</v>
      </c>
      <c r="H11" s="46">
        <f>SUM(H12:H12)</f>
        <v>2218495</v>
      </c>
      <c r="I11" s="46"/>
      <c r="J11" s="46">
        <f>SUM(J12:J12)</f>
        <v>3279684</v>
      </c>
      <c r="K11" s="47"/>
    </row>
    <row r="12" spans="1:11" ht="31.5" customHeight="1" x14ac:dyDescent="0.2">
      <c r="A12" s="49" t="s">
        <v>119</v>
      </c>
      <c r="B12" s="50"/>
      <c r="C12" s="50"/>
      <c r="D12" s="51"/>
      <c r="E12" s="52" t="s">
        <v>25</v>
      </c>
      <c r="F12" s="53">
        <v>266735</v>
      </c>
      <c r="G12" s="53">
        <v>1257676</v>
      </c>
      <c r="H12" s="53">
        <v>2218495</v>
      </c>
      <c r="I12" s="54"/>
      <c r="J12" s="54">
        <v>3279684</v>
      </c>
      <c r="K12" s="55"/>
    </row>
    <row r="13" spans="1:11" s="48" customFormat="1" ht="55.5" customHeight="1" x14ac:dyDescent="0.2">
      <c r="A13" s="41" t="s">
        <v>47</v>
      </c>
      <c r="B13" s="42" t="s">
        <v>66</v>
      </c>
      <c r="C13" s="43" t="s">
        <v>72</v>
      </c>
      <c r="D13" s="56"/>
      <c r="E13" s="52"/>
      <c r="F13" s="46">
        <f>SUM(F14:F14)</f>
        <v>5601056</v>
      </c>
      <c r="G13" s="46">
        <f>SUM(G14:G14)</f>
        <v>5601056</v>
      </c>
      <c r="H13" s="46">
        <f>SUM(H14:H14)</f>
        <v>5601056</v>
      </c>
      <c r="I13" s="46"/>
      <c r="J13" s="46">
        <f>SUM(J14:J14)</f>
        <v>5601056</v>
      </c>
      <c r="K13" s="47"/>
    </row>
    <row r="14" spans="1:11" ht="27.75" customHeight="1" x14ac:dyDescent="0.2">
      <c r="A14" s="49" t="s">
        <v>119</v>
      </c>
      <c r="B14" s="50"/>
      <c r="C14" s="50"/>
      <c r="D14" s="51"/>
      <c r="E14" s="52" t="s">
        <v>25</v>
      </c>
      <c r="F14" s="53">
        <v>5601056</v>
      </c>
      <c r="G14" s="53">
        <v>5601056</v>
      </c>
      <c r="H14" s="53">
        <v>5601056</v>
      </c>
      <c r="I14" s="54"/>
      <c r="J14" s="54">
        <f t="shared" ref="J14" si="0">H14</f>
        <v>5601056</v>
      </c>
      <c r="K14" s="55"/>
    </row>
    <row r="15" spans="1:11" s="48" customFormat="1" ht="40.5" customHeight="1" x14ac:dyDescent="0.2">
      <c r="A15" s="41" t="s">
        <v>48</v>
      </c>
      <c r="B15" s="42" t="s">
        <v>67</v>
      </c>
      <c r="C15" s="43" t="s">
        <v>73</v>
      </c>
      <c r="D15" s="44"/>
      <c r="E15" s="45"/>
      <c r="F15" s="46">
        <f>SUM(F16:F23)</f>
        <v>102558655</v>
      </c>
      <c r="G15" s="46">
        <f t="shared" ref="G15:J15" si="1">SUM(G16:G23)</f>
        <v>127482942</v>
      </c>
      <c r="H15" s="46">
        <f t="shared" si="1"/>
        <v>142867171</v>
      </c>
      <c r="I15" s="46"/>
      <c r="J15" s="46">
        <f t="shared" si="1"/>
        <v>142167171</v>
      </c>
      <c r="K15" s="47"/>
    </row>
    <row r="16" spans="1:11" ht="29.25" customHeight="1" x14ac:dyDescent="0.2">
      <c r="A16" s="49" t="s">
        <v>119</v>
      </c>
      <c r="B16" s="50"/>
      <c r="C16" s="50"/>
      <c r="D16" s="51"/>
      <c r="E16" s="57" t="s">
        <v>50</v>
      </c>
      <c r="F16" s="53">
        <v>61962413</v>
      </c>
      <c r="G16" s="53">
        <v>84240243</v>
      </c>
      <c r="H16" s="53">
        <v>98852135</v>
      </c>
      <c r="I16" s="54"/>
      <c r="J16" s="53">
        <f t="shared" ref="J16:J23" si="2">H16</f>
        <v>98852135</v>
      </c>
      <c r="K16" s="55"/>
    </row>
    <row r="17" spans="1:11" ht="25.5" x14ac:dyDescent="0.2">
      <c r="A17" s="58"/>
      <c r="B17" s="59"/>
      <c r="C17" s="59"/>
      <c r="D17" s="60"/>
      <c r="E17" s="57" t="s">
        <v>51</v>
      </c>
      <c r="F17" s="53">
        <v>646017</v>
      </c>
      <c r="G17" s="53">
        <v>525754</v>
      </c>
      <c r="H17" s="53">
        <v>525754</v>
      </c>
      <c r="I17" s="54"/>
      <c r="J17" s="53">
        <f t="shared" si="2"/>
        <v>525754</v>
      </c>
      <c r="K17" s="55"/>
    </row>
    <row r="18" spans="1:11" ht="25.5" x14ac:dyDescent="0.2">
      <c r="A18" s="58"/>
      <c r="B18" s="59"/>
      <c r="C18" s="59"/>
      <c r="D18" s="60"/>
      <c r="E18" s="52" t="s">
        <v>26</v>
      </c>
      <c r="F18" s="53">
        <v>727391</v>
      </c>
      <c r="G18" s="53">
        <v>727391</v>
      </c>
      <c r="H18" s="53">
        <v>727391</v>
      </c>
      <c r="I18" s="54"/>
      <c r="J18" s="53">
        <f t="shared" si="2"/>
        <v>727391</v>
      </c>
      <c r="K18" s="55"/>
    </row>
    <row r="19" spans="1:11" s="64" customFormat="1" ht="25.5" x14ac:dyDescent="0.2">
      <c r="A19" s="58"/>
      <c r="B19" s="59"/>
      <c r="C19" s="59"/>
      <c r="D19" s="60"/>
      <c r="E19" s="57" t="s">
        <v>27</v>
      </c>
      <c r="F19" s="61">
        <v>1571150</v>
      </c>
      <c r="G19" s="61">
        <v>1571150</v>
      </c>
      <c r="H19" s="61">
        <v>1571150</v>
      </c>
      <c r="I19" s="62"/>
      <c r="J19" s="61">
        <f t="shared" si="2"/>
        <v>1571150</v>
      </c>
      <c r="K19" s="63"/>
    </row>
    <row r="20" spans="1:11" ht="25.5" x14ac:dyDescent="0.2">
      <c r="A20" s="58"/>
      <c r="B20" s="59"/>
      <c r="C20" s="59"/>
      <c r="D20" s="60"/>
      <c r="E20" s="52" t="s">
        <v>28</v>
      </c>
      <c r="F20" s="53">
        <v>20742806</v>
      </c>
      <c r="G20" s="53">
        <v>21142161</v>
      </c>
      <c r="H20" s="53">
        <v>21655567</v>
      </c>
      <c r="I20" s="54"/>
      <c r="J20" s="53">
        <f t="shared" si="2"/>
        <v>21655567</v>
      </c>
      <c r="K20" s="55"/>
    </row>
    <row r="21" spans="1:11" ht="25.5" x14ac:dyDescent="0.2">
      <c r="A21" s="58"/>
      <c r="B21" s="59"/>
      <c r="C21" s="59"/>
      <c r="D21" s="60"/>
      <c r="E21" s="52" t="s">
        <v>58</v>
      </c>
      <c r="F21" s="61">
        <v>15229066</v>
      </c>
      <c r="G21" s="61">
        <v>15886891</v>
      </c>
      <c r="H21" s="61">
        <v>17325002</v>
      </c>
      <c r="I21" s="62"/>
      <c r="J21" s="61">
        <v>16625002</v>
      </c>
      <c r="K21" s="55"/>
    </row>
    <row r="22" spans="1:11" ht="38.25" x14ac:dyDescent="0.2">
      <c r="A22" s="58"/>
      <c r="B22" s="59"/>
      <c r="C22" s="59"/>
      <c r="D22" s="60"/>
      <c r="E22" s="52" t="s">
        <v>59</v>
      </c>
      <c r="F22" s="53">
        <v>1500000</v>
      </c>
      <c r="G22" s="53">
        <v>3120000</v>
      </c>
      <c r="H22" s="53">
        <v>1890000</v>
      </c>
      <c r="I22" s="54"/>
      <c r="J22" s="53">
        <f t="shared" si="2"/>
        <v>1890000</v>
      </c>
      <c r="K22" s="55"/>
    </row>
    <row r="23" spans="1:11" ht="26.25" customHeight="1" x14ac:dyDescent="0.2">
      <c r="A23" s="58"/>
      <c r="B23" s="59"/>
      <c r="C23" s="59"/>
      <c r="D23" s="60"/>
      <c r="E23" s="57" t="s">
        <v>10</v>
      </c>
      <c r="F23" s="53">
        <v>179812</v>
      </c>
      <c r="G23" s="53">
        <v>269352</v>
      </c>
      <c r="H23" s="53">
        <v>320172</v>
      </c>
      <c r="I23" s="54"/>
      <c r="J23" s="53">
        <f t="shared" si="2"/>
        <v>320172</v>
      </c>
      <c r="K23" s="55"/>
    </row>
    <row r="24" spans="1:11" s="48" customFormat="1" ht="96" customHeight="1" x14ac:dyDescent="0.2">
      <c r="A24" s="41" t="s">
        <v>49</v>
      </c>
      <c r="B24" s="42" t="s">
        <v>68</v>
      </c>
      <c r="C24" s="65" t="s">
        <v>74</v>
      </c>
      <c r="D24" s="66"/>
      <c r="E24" s="45"/>
      <c r="F24" s="46">
        <f>SUM(F25:F31)</f>
        <v>146915544</v>
      </c>
      <c r="G24" s="46">
        <f t="shared" ref="G24:J24" si="3">SUM(G25:G31)</f>
        <v>157802494</v>
      </c>
      <c r="H24" s="46">
        <f t="shared" si="3"/>
        <v>167337323</v>
      </c>
      <c r="I24" s="46"/>
      <c r="J24" s="46">
        <f t="shared" si="3"/>
        <v>167337323</v>
      </c>
      <c r="K24" s="67"/>
    </row>
    <row r="25" spans="1:11" ht="29.25" customHeight="1" x14ac:dyDescent="0.2">
      <c r="A25" s="49" t="s">
        <v>119</v>
      </c>
      <c r="B25" s="50"/>
      <c r="C25" s="50"/>
      <c r="D25" s="51"/>
      <c r="E25" s="57" t="s">
        <v>50</v>
      </c>
      <c r="F25" s="53">
        <v>73854624</v>
      </c>
      <c r="G25" s="53">
        <v>81915585</v>
      </c>
      <c r="H25" s="53">
        <v>90447822</v>
      </c>
      <c r="I25" s="54"/>
      <c r="J25" s="53">
        <f t="shared" ref="J25:J31" si="4">H25</f>
        <v>90447822</v>
      </c>
      <c r="K25" s="55"/>
    </row>
    <row r="26" spans="1:11" ht="25.5" x14ac:dyDescent="0.2">
      <c r="A26" s="58"/>
      <c r="B26" s="59"/>
      <c r="C26" s="59"/>
      <c r="D26" s="60"/>
      <c r="E26" s="57" t="s">
        <v>51</v>
      </c>
      <c r="F26" s="53">
        <v>2363853</v>
      </c>
      <c r="G26" s="53">
        <v>2363853</v>
      </c>
      <c r="H26" s="53">
        <v>2363853</v>
      </c>
      <c r="I26" s="54"/>
      <c r="J26" s="53">
        <f t="shared" si="4"/>
        <v>2363853</v>
      </c>
      <c r="K26" s="55"/>
    </row>
    <row r="27" spans="1:11" ht="25.5" x14ac:dyDescent="0.2">
      <c r="A27" s="58"/>
      <c r="B27" s="59"/>
      <c r="C27" s="59"/>
      <c r="D27" s="60"/>
      <c r="E27" s="52" t="s">
        <v>26</v>
      </c>
      <c r="F27" s="53">
        <v>1006478</v>
      </c>
      <c r="G27" s="53">
        <v>1006478</v>
      </c>
      <c r="H27" s="53">
        <v>1006478</v>
      </c>
      <c r="I27" s="54"/>
      <c r="J27" s="53">
        <f t="shared" si="4"/>
        <v>1006478</v>
      </c>
      <c r="K27" s="55"/>
    </row>
    <row r="28" spans="1:11" ht="25.5" x14ac:dyDescent="0.2">
      <c r="A28" s="58"/>
      <c r="B28" s="59"/>
      <c r="C28" s="59"/>
      <c r="D28" s="60"/>
      <c r="E28" s="52" t="s">
        <v>27</v>
      </c>
      <c r="F28" s="53">
        <v>804566</v>
      </c>
      <c r="G28" s="53">
        <v>804566</v>
      </c>
      <c r="H28" s="53">
        <v>804566</v>
      </c>
      <c r="I28" s="54"/>
      <c r="J28" s="53">
        <f t="shared" ref="J28" si="5">H28</f>
        <v>804566</v>
      </c>
      <c r="K28" s="55"/>
    </row>
    <row r="29" spans="1:11" ht="25.5" x14ac:dyDescent="0.2">
      <c r="A29" s="58"/>
      <c r="B29" s="59"/>
      <c r="C29" s="59"/>
      <c r="D29" s="60"/>
      <c r="E29" s="52" t="s">
        <v>28</v>
      </c>
      <c r="F29" s="53">
        <v>38387971</v>
      </c>
      <c r="G29" s="53">
        <v>39067409</v>
      </c>
      <c r="H29" s="53">
        <v>39823333</v>
      </c>
      <c r="I29" s="54"/>
      <c r="J29" s="53">
        <f t="shared" si="4"/>
        <v>39823333</v>
      </c>
      <c r="K29" s="55"/>
    </row>
    <row r="30" spans="1:11" ht="38.25" x14ac:dyDescent="0.2">
      <c r="A30" s="58"/>
      <c r="B30" s="59"/>
      <c r="C30" s="59"/>
      <c r="D30" s="60"/>
      <c r="E30" s="52" t="s">
        <v>29</v>
      </c>
      <c r="F30" s="53">
        <v>11851548</v>
      </c>
      <c r="G30" s="53">
        <v>13442309</v>
      </c>
      <c r="H30" s="53">
        <v>13442309</v>
      </c>
      <c r="I30" s="54"/>
      <c r="J30" s="53">
        <f t="shared" ref="J30" si="6">H30</f>
        <v>13442309</v>
      </c>
      <c r="K30" s="55"/>
    </row>
    <row r="31" spans="1:11" ht="25.5" x14ac:dyDescent="0.2">
      <c r="A31" s="58"/>
      <c r="B31" s="59"/>
      <c r="C31" s="59"/>
      <c r="D31" s="60"/>
      <c r="E31" s="52" t="s">
        <v>58</v>
      </c>
      <c r="F31" s="53">
        <v>18646504</v>
      </c>
      <c r="G31" s="53">
        <v>19202294</v>
      </c>
      <c r="H31" s="53">
        <v>19448962</v>
      </c>
      <c r="I31" s="54"/>
      <c r="J31" s="53">
        <f t="shared" si="4"/>
        <v>19448962</v>
      </c>
      <c r="K31" s="55"/>
    </row>
    <row r="32" spans="1:11" s="48" customFormat="1" ht="66.75" customHeight="1" x14ac:dyDescent="0.2">
      <c r="A32" s="41" t="s">
        <v>75</v>
      </c>
      <c r="B32" s="42" t="s">
        <v>76</v>
      </c>
      <c r="C32" s="65" t="s">
        <v>77</v>
      </c>
      <c r="D32" s="66"/>
      <c r="E32" s="45"/>
      <c r="F32" s="46">
        <f>SUM(F33:F35)</f>
        <v>9015211</v>
      </c>
      <c r="G32" s="46">
        <f>SUM(G33:G35)</f>
        <v>9161239</v>
      </c>
      <c r="H32" s="46">
        <f>SUM(H33:H35)</f>
        <v>9196065</v>
      </c>
      <c r="I32" s="46"/>
      <c r="J32" s="46">
        <f>SUM(J33:J35)</f>
        <v>9196065</v>
      </c>
      <c r="K32" s="67"/>
    </row>
    <row r="33" spans="1:11" ht="29.25" customHeight="1" x14ac:dyDescent="0.2">
      <c r="A33" s="49" t="s">
        <v>119</v>
      </c>
      <c r="B33" s="50"/>
      <c r="C33" s="50"/>
      <c r="D33" s="51"/>
      <c r="E33" s="57" t="s">
        <v>13</v>
      </c>
      <c r="F33" s="53">
        <v>107964</v>
      </c>
      <c r="G33" s="53">
        <v>107964</v>
      </c>
      <c r="H33" s="53">
        <v>107964</v>
      </c>
      <c r="I33" s="54"/>
      <c r="J33" s="53">
        <f t="shared" ref="J33:J35" si="7">H33</f>
        <v>107964</v>
      </c>
      <c r="K33" s="55"/>
    </row>
    <row r="34" spans="1:11" ht="25.5" x14ac:dyDescent="0.2">
      <c r="A34" s="58"/>
      <c r="B34" s="59"/>
      <c r="C34" s="59"/>
      <c r="D34" s="60"/>
      <c r="E34" s="52" t="s">
        <v>26</v>
      </c>
      <c r="F34" s="53">
        <v>223829</v>
      </c>
      <c r="G34" s="53">
        <v>254112</v>
      </c>
      <c r="H34" s="53">
        <v>288938</v>
      </c>
      <c r="I34" s="54"/>
      <c r="J34" s="53">
        <f t="shared" si="7"/>
        <v>288938</v>
      </c>
      <c r="K34" s="55"/>
    </row>
    <row r="35" spans="1:11" ht="25.5" x14ac:dyDescent="0.2">
      <c r="A35" s="58"/>
      <c r="B35" s="59"/>
      <c r="C35" s="59"/>
      <c r="D35" s="60"/>
      <c r="E35" s="52" t="s">
        <v>28</v>
      </c>
      <c r="F35" s="53">
        <v>8683418</v>
      </c>
      <c r="G35" s="53">
        <v>8799163</v>
      </c>
      <c r="H35" s="53">
        <v>8799163</v>
      </c>
      <c r="I35" s="54"/>
      <c r="J35" s="53">
        <f t="shared" si="7"/>
        <v>8799163</v>
      </c>
      <c r="K35" s="55"/>
    </row>
    <row r="36" spans="1:11" s="48" customFormat="1" ht="29.25" customHeight="1" x14ac:dyDescent="0.2">
      <c r="A36" s="41" t="s">
        <v>78</v>
      </c>
      <c r="B36" s="42" t="s">
        <v>79</v>
      </c>
      <c r="C36" s="65" t="s">
        <v>80</v>
      </c>
      <c r="D36" s="66"/>
      <c r="E36" s="45"/>
      <c r="F36" s="46">
        <f>SUM(F37:F43)</f>
        <v>30499917</v>
      </c>
      <c r="G36" s="46">
        <f>SUM(G37:G43)</f>
        <v>30499917</v>
      </c>
      <c r="H36" s="46">
        <f>SUM(H37:H43)</f>
        <v>30499917</v>
      </c>
      <c r="I36" s="46"/>
      <c r="J36" s="46">
        <f>SUM(J37:J43)</f>
        <v>30499917</v>
      </c>
      <c r="K36" s="67"/>
    </row>
    <row r="37" spans="1:11" ht="29.25" customHeight="1" x14ac:dyDescent="0.2">
      <c r="A37" s="49" t="s">
        <v>119</v>
      </c>
      <c r="B37" s="50"/>
      <c r="C37" s="50"/>
      <c r="D37" s="51"/>
      <c r="E37" s="57" t="s">
        <v>50</v>
      </c>
      <c r="F37" s="53">
        <v>703257</v>
      </c>
      <c r="G37" s="53">
        <v>703257</v>
      </c>
      <c r="H37" s="53">
        <v>703257</v>
      </c>
      <c r="I37" s="54"/>
      <c r="J37" s="53">
        <f t="shared" ref="J37:J43" si="8">H37</f>
        <v>703257</v>
      </c>
      <c r="K37" s="55"/>
    </row>
    <row r="38" spans="1:11" x14ac:dyDescent="0.2">
      <c r="A38" s="58"/>
      <c r="B38" s="59"/>
      <c r="C38" s="59"/>
      <c r="D38" s="60"/>
      <c r="E38" s="57" t="s">
        <v>81</v>
      </c>
      <c r="F38" s="53">
        <v>28832642</v>
      </c>
      <c r="G38" s="53">
        <v>28832642</v>
      </c>
      <c r="H38" s="53">
        <v>28832642</v>
      </c>
      <c r="I38" s="54"/>
      <c r="J38" s="53">
        <f t="shared" si="8"/>
        <v>28832642</v>
      </c>
      <c r="K38" s="55"/>
    </row>
    <row r="39" spans="1:11" ht="25.5" x14ac:dyDescent="0.2">
      <c r="A39" s="58"/>
      <c r="B39" s="59"/>
      <c r="C39" s="59"/>
      <c r="D39" s="60"/>
      <c r="E39" s="52" t="s">
        <v>27</v>
      </c>
      <c r="F39" s="53">
        <v>339000</v>
      </c>
      <c r="G39" s="53">
        <v>339000</v>
      </c>
      <c r="H39" s="53">
        <v>339000</v>
      </c>
      <c r="I39" s="54"/>
      <c r="J39" s="53">
        <f t="shared" si="8"/>
        <v>339000</v>
      </c>
      <c r="K39" s="55"/>
    </row>
    <row r="40" spans="1:11" ht="26.25" customHeight="1" x14ac:dyDescent="0.2">
      <c r="A40" s="58"/>
      <c r="B40" s="59"/>
      <c r="C40" s="59"/>
      <c r="D40" s="60"/>
      <c r="E40" s="52" t="s">
        <v>28</v>
      </c>
      <c r="F40" s="53">
        <v>501164</v>
      </c>
      <c r="G40" s="53">
        <v>501164</v>
      </c>
      <c r="H40" s="53">
        <v>501164</v>
      </c>
      <c r="I40" s="54"/>
      <c r="J40" s="53">
        <f t="shared" si="8"/>
        <v>501164</v>
      </c>
      <c r="K40" s="55"/>
    </row>
    <row r="41" spans="1:11" ht="25.5" x14ac:dyDescent="0.2">
      <c r="A41" s="58"/>
      <c r="B41" s="59"/>
      <c r="C41" s="59"/>
      <c r="D41" s="60"/>
      <c r="E41" s="52" t="s">
        <v>58</v>
      </c>
      <c r="F41" s="53">
        <v>88109</v>
      </c>
      <c r="G41" s="53">
        <v>88109</v>
      </c>
      <c r="H41" s="53">
        <v>88109</v>
      </c>
      <c r="I41" s="54"/>
      <c r="J41" s="53">
        <f t="shared" ref="J41" si="9">H41</f>
        <v>88109</v>
      </c>
      <c r="K41" s="55"/>
    </row>
    <row r="42" spans="1:11" ht="38.25" x14ac:dyDescent="0.2">
      <c r="A42" s="58"/>
      <c r="B42" s="59"/>
      <c r="C42" s="59"/>
      <c r="D42" s="60"/>
      <c r="E42" s="52" t="s">
        <v>59</v>
      </c>
      <c r="F42" s="53">
        <v>21840</v>
      </c>
      <c r="G42" s="53">
        <v>21840</v>
      </c>
      <c r="H42" s="53">
        <v>21840</v>
      </c>
      <c r="I42" s="54"/>
      <c r="J42" s="53">
        <f t="shared" si="8"/>
        <v>21840</v>
      </c>
      <c r="K42" s="55"/>
    </row>
    <row r="43" spans="1:11" x14ac:dyDescent="0.2">
      <c r="A43" s="58"/>
      <c r="B43" s="59"/>
      <c r="C43" s="59"/>
      <c r="D43" s="60"/>
      <c r="E43" s="52" t="s">
        <v>11</v>
      </c>
      <c r="F43" s="53">
        <v>13905</v>
      </c>
      <c r="G43" s="53">
        <v>13905</v>
      </c>
      <c r="H43" s="53">
        <v>13905</v>
      </c>
      <c r="I43" s="54"/>
      <c r="J43" s="53">
        <f t="shared" si="8"/>
        <v>13905</v>
      </c>
      <c r="K43" s="55"/>
    </row>
    <row r="44" spans="1:11" s="48" customFormat="1" ht="55.5" customHeight="1" x14ac:dyDescent="0.2">
      <c r="A44" s="41" t="s">
        <v>82</v>
      </c>
      <c r="B44" s="42" t="s">
        <v>83</v>
      </c>
      <c r="C44" s="43" t="s">
        <v>84</v>
      </c>
      <c r="D44" s="56"/>
      <c r="E44" s="52"/>
      <c r="F44" s="46">
        <f>SUM(F45:F45)</f>
        <v>6300000</v>
      </c>
      <c r="G44" s="46">
        <f>SUM(G45:G45)</f>
        <v>6300000</v>
      </c>
      <c r="H44" s="46">
        <f>SUM(H45:H45)</f>
        <v>6300000</v>
      </c>
      <c r="I44" s="46"/>
      <c r="J44" s="46">
        <f>SUM(J45:J45)</f>
        <v>2500928</v>
      </c>
      <c r="K44" s="47"/>
    </row>
    <row r="45" spans="1:11" ht="42" customHeight="1" x14ac:dyDescent="0.2">
      <c r="A45" s="49" t="s">
        <v>119</v>
      </c>
      <c r="B45" s="50"/>
      <c r="C45" s="50"/>
      <c r="D45" s="51"/>
      <c r="E45" s="52" t="s">
        <v>85</v>
      </c>
      <c r="F45" s="53">
        <v>6300000</v>
      </c>
      <c r="G45" s="53">
        <v>6300000</v>
      </c>
      <c r="H45" s="53">
        <v>6300000</v>
      </c>
      <c r="I45" s="54"/>
      <c r="J45" s="54">
        <v>2500928</v>
      </c>
      <c r="K45" s="55"/>
    </row>
    <row r="46" spans="1:11" s="48" customFormat="1" ht="69" customHeight="1" x14ac:dyDescent="0.2">
      <c r="A46" s="41" t="s">
        <v>86</v>
      </c>
      <c r="B46" s="42" t="s">
        <v>87</v>
      </c>
      <c r="C46" s="65" t="s">
        <v>88</v>
      </c>
      <c r="D46" s="66"/>
      <c r="E46" s="45"/>
      <c r="F46" s="46">
        <f>SUM(F47:F49)</f>
        <v>1698666</v>
      </c>
      <c r="G46" s="46">
        <f t="shared" ref="G46:H46" si="10">SUM(G47:G49)</f>
        <v>1698666</v>
      </c>
      <c r="H46" s="46">
        <f t="shared" si="10"/>
        <v>1698666</v>
      </c>
      <c r="I46" s="46"/>
      <c r="J46" s="46">
        <f t="shared" ref="J46" si="11">SUM(J47:J49)</f>
        <v>1698666</v>
      </c>
      <c r="K46" s="67"/>
    </row>
    <row r="47" spans="1:11" ht="17.25" customHeight="1" x14ac:dyDescent="0.2">
      <c r="A47" s="49" t="s">
        <v>90</v>
      </c>
      <c r="B47" s="50"/>
      <c r="C47" s="50"/>
      <c r="D47" s="68"/>
      <c r="E47" s="57" t="s">
        <v>18</v>
      </c>
      <c r="F47" s="53">
        <v>173342</v>
      </c>
      <c r="G47" s="53">
        <v>173342</v>
      </c>
      <c r="H47" s="53">
        <v>173342</v>
      </c>
      <c r="I47" s="54"/>
      <c r="J47" s="53">
        <f t="shared" ref="J47:J49" si="12">H47</f>
        <v>173342</v>
      </c>
      <c r="K47" s="55"/>
    </row>
    <row r="48" spans="1:11" ht="38.25" x14ac:dyDescent="0.2">
      <c r="A48" s="58"/>
      <c r="B48" s="59"/>
      <c r="C48" s="59"/>
      <c r="D48" s="69"/>
      <c r="E48" s="57" t="s">
        <v>85</v>
      </c>
      <c r="F48" s="53">
        <v>806936</v>
      </c>
      <c r="G48" s="53">
        <v>806936</v>
      </c>
      <c r="H48" s="53">
        <v>806936</v>
      </c>
      <c r="I48" s="54"/>
      <c r="J48" s="53">
        <f t="shared" si="12"/>
        <v>806936</v>
      </c>
      <c r="K48" s="55"/>
    </row>
    <row r="49" spans="1:11" ht="25.5" x14ac:dyDescent="0.2">
      <c r="A49" s="70"/>
      <c r="B49" s="71"/>
      <c r="C49" s="71"/>
      <c r="D49" s="72"/>
      <c r="E49" s="57" t="s">
        <v>89</v>
      </c>
      <c r="F49" s="53">
        <v>718388</v>
      </c>
      <c r="G49" s="53">
        <v>718388</v>
      </c>
      <c r="H49" s="53">
        <v>718388</v>
      </c>
      <c r="I49" s="54"/>
      <c r="J49" s="53">
        <f t="shared" si="12"/>
        <v>718388</v>
      </c>
      <c r="K49" s="55"/>
    </row>
    <row r="50" spans="1:11" s="48" customFormat="1" ht="99" customHeight="1" x14ac:dyDescent="0.2">
      <c r="A50" s="41" t="s">
        <v>91</v>
      </c>
      <c r="B50" s="42" t="s">
        <v>92</v>
      </c>
      <c r="C50" s="65" t="s">
        <v>93</v>
      </c>
      <c r="D50" s="66"/>
      <c r="E50" s="45"/>
      <c r="F50" s="46">
        <f>SUM(F51:F55)</f>
        <v>149713</v>
      </c>
      <c r="G50" s="46">
        <f t="shared" ref="G50" si="13">SUM(G51:G55)</f>
        <v>149713</v>
      </c>
      <c r="H50" s="46">
        <f t="shared" ref="H50" si="14">SUM(H51:H55)</f>
        <v>149713</v>
      </c>
      <c r="I50" s="46"/>
      <c r="J50" s="46">
        <f t="shared" ref="J50" si="15">SUM(J51:J55)</f>
        <v>149713</v>
      </c>
      <c r="K50" s="67"/>
    </row>
    <row r="51" spans="1:11" ht="17.25" customHeight="1" x14ac:dyDescent="0.2">
      <c r="A51" s="49" t="s">
        <v>90</v>
      </c>
      <c r="B51" s="50"/>
      <c r="C51" s="50"/>
      <c r="D51" s="68"/>
      <c r="E51" s="57" t="s">
        <v>18</v>
      </c>
      <c r="F51" s="53">
        <v>3801</v>
      </c>
      <c r="G51" s="53">
        <v>3801</v>
      </c>
      <c r="H51" s="53">
        <v>3801</v>
      </c>
      <c r="I51" s="54"/>
      <c r="J51" s="53">
        <f t="shared" ref="J51:J55" si="16">H51</f>
        <v>3801</v>
      </c>
      <c r="K51" s="55"/>
    </row>
    <row r="52" spans="1:11" ht="25.5" x14ac:dyDescent="0.2">
      <c r="A52" s="58"/>
      <c r="B52" s="59"/>
      <c r="C52" s="59"/>
      <c r="D52" s="69"/>
      <c r="E52" s="52" t="s">
        <v>14</v>
      </c>
      <c r="F52" s="53">
        <v>6701</v>
      </c>
      <c r="G52" s="53">
        <v>6701</v>
      </c>
      <c r="H52" s="53">
        <v>6701</v>
      </c>
      <c r="I52" s="54"/>
      <c r="J52" s="53">
        <f t="shared" ref="J52:J53" si="17">H52</f>
        <v>6701</v>
      </c>
      <c r="K52" s="55"/>
    </row>
    <row r="53" spans="1:11" ht="25.5" x14ac:dyDescent="0.2">
      <c r="A53" s="58"/>
      <c r="B53" s="59"/>
      <c r="C53" s="59"/>
      <c r="D53" s="69"/>
      <c r="E53" s="57" t="s">
        <v>94</v>
      </c>
      <c r="F53" s="53">
        <v>5144</v>
      </c>
      <c r="G53" s="53">
        <v>5144</v>
      </c>
      <c r="H53" s="53">
        <v>5144</v>
      </c>
      <c r="I53" s="54"/>
      <c r="J53" s="53">
        <f t="shared" si="17"/>
        <v>5144</v>
      </c>
      <c r="K53" s="55"/>
    </row>
    <row r="54" spans="1:11" ht="25.5" x14ac:dyDescent="0.2">
      <c r="A54" s="58"/>
      <c r="B54" s="59"/>
      <c r="C54" s="59"/>
      <c r="D54" s="69"/>
      <c r="E54" s="52" t="s">
        <v>10</v>
      </c>
      <c r="F54" s="53">
        <v>2272</v>
      </c>
      <c r="G54" s="53">
        <v>2272</v>
      </c>
      <c r="H54" s="53">
        <v>2272</v>
      </c>
      <c r="I54" s="54"/>
      <c r="J54" s="53">
        <f t="shared" si="16"/>
        <v>2272</v>
      </c>
      <c r="K54" s="55"/>
    </row>
    <row r="55" spans="1:11" ht="25.5" x14ac:dyDescent="0.2">
      <c r="A55" s="70"/>
      <c r="B55" s="71"/>
      <c r="C55" s="71"/>
      <c r="D55" s="72"/>
      <c r="E55" s="57" t="s">
        <v>89</v>
      </c>
      <c r="F55" s="53">
        <v>131795</v>
      </c>
      <c r="G55" s="53">
        <v>131795</v>
      </c>
      <c r="H55" s="53">
        <v>131795</v>
      </c>
      <c r="I55" s="54"/>
      <c r="J55" s="53">
        <f t="shared" si="16"/>
        <v>131795</v>
      </c>
      <c r="K55" s="55"/>
    </row>
    <row r="56" spans="1:11" s="48" customFormat="1" ht="188.25" customHeight="1" x14ac:dyDescent="0.2">
      <c r="A56" s="41" t="s">
        <v>95</v>
      </c>
      <c r="B56" s="42" t="s">
        <v>96</v>
      </c>
      <c r="C56" s="65" t="s">
        <v>97</v>
      </c>
      <c r="D56" s="66"/>
      <c r="E56" s="45"/>
      <c r="F56" s="46">
        <f>SUM(F57:F64)</f>
        <v>8203520</v>
      </c>
      <c r="G56" s="46">
        <f>SUM(G57:G64)</f>
        <v>11460606</v>
      </c>
      <c r="H56" s="46">
        <f>SUM(H57:H64)</f>
        <v>6958028</v>
      </c>
      <c r="I56" s="46"/>
      <c r="J56" s="46">
        <f>SUM(J57:J64)</f>
        <v>6958028</v>
      </c>
      <c r="K56" s="67"/>
    </row>
    <row r="57" spans="1:11" ht="17.25" customHeight="1" x14ac:dyDescent="0.2">
      <c r="A57" s="49" t="s">
        <v>90</v>
      </c>
      <c r="B57" s="50"/>
      <c r="C57" s="50"/>
      <c r="D57" s="68"/>
      <c r="E57" s="57" t="s">
        <v>18</v>
      </c>
      <c r="F57" s="53">
        <v>170940</v>
      </c>
      <c r="G57" s="53">
        <v>14000</v>
      </c>
      <c r="H57" s="53">
        <v>14000</v>
      </c>
      <c r="I57" s="54"/>
      <c r="J57" s="53">
        <f t="shared" ref="J57:J64" si="18">H57</f>
        <v>14000</v>
      </c>
      <c r="K57" s="55"/>
    </row>
    <row r="58" spans="1:11" ht="25.5" x14ac:dyDescent="0.2">
      <c r="A58" s="58"/>
      <c r="B58" s="59"/>
      <c r="C58" s="59"/>
      <c r="D58" s="69"/>
      <c r="E58" s="52" t="s">
        <v>14</v>
      </c>
      <c r="F58" s="53">
        <v>2165179</v>
      </c>
      <c r="G58" s="53">
        <v>1194991</v>
      </c>
      <c r="H58" s="53">
        <v>1194991</v>
      </c>
      <c r="I58" s="54"/>
      <c r="J58" s="53">
        <f t="shared" si="18"/>
        <v>1194991</v>
      </c>
      <c r="K58" s="55"/>
    </row>
    <row r="59" spans="1:11" ht="25.5" x14ac:dyDescent="0.2">
      <c r="A59" s="58"/>
      <c r="B59" s="59"/>
      <c r="C59" s="59"/>
      <c r="D59" s="69"/>
      <c r="E59" s="57" t="s">
        <v>13</v>
      </c>
      <c r="F59" s="53">
        <v>1475575</v>
      </c>
      <c r="G59" s="53">
        <v>5863482</v>
      </c>
      <c r="H59" s="53">
        <v>905965</v>
      </c>
      <c r="I59" s="54"/>
      <c r="J59" s="53">
        <f t="shared" ref="J59:J60" si="19">H59</f>
        <v>905965</v>
      </c>
      <c r="K59" s="55"/>
    </row>
    <row r="60" spans="1:11" x14ac:dyDescent="0.2">
      <c r="A60" s="58"/>
      <c r="B60" s="59"/>
      <c r="C60" s="59"/>
      <c r="D60" s="69"/>
      <c r="E60" s="57" t="s">
        <v>12</v>
      </c>
      <c r="F60" s="53">
        <v>2980695</v>
      </c>
      <c r="G60" s="53">
        <v>2143325</v>
      </c>
      <c r="H60" s="53">
        <v>3176926</v>
      </c>
      <c r="I60" s="54"/>
      <c r="J60" s="53">
        <f t="shared" si="19"/>
        <v>3176926</v>
      </c>
      <c r="K60" s="55"/>
    </row>
    <row r="61" spans="1:11" ht="25.5" x14ac:dyDescent="0.2">
      <c r="A61" s="58"/>
      <c r="B61" s="59"/>
      <c r="C61" s="59"/>
      <c r="D61" s="69"/>
      <c r="E61" s="57" t="s">
        <v>94</v>
      </c>
      <c r="F61" s="53">
        <v>24827</v>
      </c>
      <c r="G61" s="53">
        <v>22973</v>
      </c>
      <c r="H61" s="53">
        <v>22973</v>
      </c>
      <c r="I61" s="54"/>
      <c r="J61" s="53">
        <f t="shared" si="18"/>
        <v>22973</v>
      </c>
      <c r="K61" s="55"/>
    </row>
    <row r="62" spans="1:11" ht="38.25" x14ac:dyDescent="0.2">
      <c r="A62" s="58"/>
      <c r="B62" s="59"/>
      <c r="C62" s="59"/>
      <c r="D62" s="69"/>
      <c r="E62" s="52" t="s">
        <v>85</v>
      </c>
      <c r="F62" s="53">
        <v>26043</v>
      </c>
      <c r="G62" s="53">
        <v>26043</v>
      </c>
      <c r="H62" s="53">
        <v>26043</v>
      </c>
      <c r="I62" s="54"/>
      <c r="J62" s="53">
        <f t="shared" si="18"/>
        <v>26043</v>
      </c>
      <c r="K62" s="55"/>
    </row>
    <row r="63" spans="1:11" x14ac:dyDescent="0.2">
      <c r="A63" s="58"/>
      <c r="B63" s="59"/>
      <c r="C63" s="59"/>
      <c r="D63" s="69"/>
      <c r="E63" s="52" t="s">
        <v>11</v>
      </c>
      <c r="F63" s="53">
        <v>164937</v>
      </c>
      <c r="G63" s="53">
        <v>666729</v>
      </c>
      <c r="H63" s="53">
        <v>658186</v>
      </c>
      <c r="I63" s="54"/>
      <c r="J63" s="53">
        <f t="shared" ref="J63" si="20">H63</f>
        <v>658186</v>
      </c>
      <c r="K63" s="55"/>
    </row>
    <row r="64" spans="1:11" ht="25.5" x14ac:dyDescent="0.2">
      <c r="A64" s="58"/>
      <c r="B64" s="59"/>
      <c r="C64" s="59"/>
      <c r="D64" s="69"/>
      <c r="E64" s="52" t="s">
        <v>10</v>
      </c>
      <c r="F64" s="53">
        <v>1195324</v>
      </c>
      <c r="G64" s="53">
        <v>1529063</v>
      </c>
      <c r="H64" s="53">
        <v>958944</v>
      </c>
      <c r="I64" s="54"/>
      <c r="J64" s="53">
        <f t="shared" si="18"/>
        <v>958944</v>
      </c>
      <c r="K64" s="55"/>
    </row>
    <row r="65" spans="1:11" s="48" customFormat="1" ht="28.5" customHeight="1" x14ac:dyDescent="0.2">
      <c r="A65" s="41" t="s">
        <v>98</v>
      </c>
      <c r="B65" s="42" t="s">
        <v>99</v>
      </c>
      <c r="C65" s="65" t="s">
        <v>100</v>
      </c>
      <c r="D65" s="66"/>
      <c r="E65" s="45"/>
      <c r="F65" s="46">
        <f>SUM(F66:F76)</f>
        <v>132643797</v>
      </c>
      <c r="G65" s="46">
        <f t="shared" ref="G65:H65" si="21">SUM(G66:G76)</f>
        <v>115108444</v>
      </c>
      <c r="H65" s="46">
        <f t="shared" si="21"/>
        <v>116070155</v>
      </c>
      <c r="I65" s="46"/>
      <c r="J65" s="46">
        <f t="shared" ref="J65" si="22">SUM(J66:J76)</f>
        <v>116070155</v>
      </c>
      <c r="K65" s="67"/>
    </row>
    <row r="66" spans="1:11" ht="31.5" customHeight="1" x14ac:dyDescent="0.2">
      <c r="A66" s="49" t="s">
        <v>119</v>
      </c>
      <c r="B66" s="50"/>
      <c r="C66" s="50"/>
      <c r="D66" s="51"/>
      <c r="E66" s="57" t="s">
        <v>50</v>
      </c>
      <c r="F66" s="53">
        <v>13658530</v>
      </c>
      <c r="G66" s="53">
        <v>13658530</v>
      </c>
      <c r="H66" s="53">
        <v>13658530</v>
      </c>
      <c r="I66" s="54"/>
      <c r="J66" s="53">
        <f t="shared" ref="J66:J76" si="23">H66</f>
        <v>13658530</v>
      </c>
      <c r="K66" s="55"/>
    </row>
    <row r="67" spans="1:11" ht="32.25" customHeight="1" x14ac:dyDescent="0.2">
      <c r="A67" s="58"/>
      <c r="B67" s="59"/>
      <c r="C67" s="59"/>
      <c r="D67" s="60"/>
      <c r="E67" s="57" t="s">
        <v>51</v>
      </c>
      <c r="F67" s="53">
        <v>29874</v>
      </c>
      <c r="G67" s="53">
        <v>29874</v>
      </c>
      <c r="H67" s="53">
        <v>29874</v>
      </c>
      <c r="I67" s="54"/>
      <c r="J67" s="53">
        <f t="shared" ref="J67" si="24">H67</f>
        <v>29874</v>
      </c>
      <c r="K67" s="55"/>
    </row>
    <row r="68" spans="1:11" ht="42" customHeight="1" x14ac:dyDescent="0.2">
      <c r="A68" s="58"/>
      <c r="B68" s="59"/>
      <c r="C68" s="59"/>
      <c r="D68" s="60"/>
      <c r="E68" s="57" t="s">
        <v>112</v>
      </c>
      <c r="F68" s="53">
        <v>7756</v>
      </c>
      <c r="G68" s="53">
        <v>15512</v>
      </c>
      <c r="H68" s="53">
        <v>15512</v>
      </c>
      <c r="I68" s="54"/>
      <c r="J68" s="53">
        <f t="shared" ref="J68" si="25">H68</f>
        <v>15512</v>
      </c>
      <c r="K68" s="55"/>
    </row>
    <row r="69" spans="1:11" ht="18" customHeight="1" x14ac:dyDescent="0.2">
      <c r="A69" s="58"/>
      <c r="B69" s="59"/>
      <c r="C69" s="59"/>
      <c r="D69" s="60"/>
      <c r="E69" s="57" t="s">
        <v>81</v>
      </c>
      <c r="F69" s="53">
        <v>33132</v>
      </c>
      <c r="G69" s="53">
        <v>41415</v>
      </c>
      <c r="H69" s="53">
        <v>51769</v>
      </c>
      <c r="I69" s="54"/>
      <c r="J69" s="53">
        <f t="shared" ref="J69" si="26">H69</f>
        <v>51769</v>
      </c>
      <c r="K69" s="55"/>
    </row>
    <row r="70" spans="1:11" ht="26.25" customHeight="1" x14ac:dyDescent="0.2">
      <c r="A70" s="58"/>
      <c r="B70" s="59"/>
      <c r="C70" s="59"/>
      <c r="D70" s="60"/>
      <c r="E70" s="52" t="s">
        <v>26</v>
      </c>
      <c r="F70" s="53">
        <v>28521715</v>
      </c>
      <c r="G70" s="53">
        <v>28575801</v>
      </c>
      <c r="H70" s="53">
        <v>28683973</v>
      </c>
      <c r="I70" s="54"/>
      <c r="J70" s="53">
        <f t="shared" si="23"/>
        <v>28683973</v>
      </c>
      <c r="K70" s="55"/>
    </row>
    <row r="71" spans="1:11" ht="27.75" customHeight="1" x14ac:dyDescent="0.2">
      <c r="A71" s="58"/>
      <c r="B71" s="59"/>
      <c r="C71" s="59"/>
      <c r="D71" s="60"/>
      <c r="E71" s="52" t="s">
        <v>27</v>
      </c>
      <c r="F71" s="53">
        <v>5686607</v>
      </c>
      <c r="G71" s="53">
        <v>5686607</v>
      </c>
      <c r="H71" s="53">
        <v>5686607</v>
      </c>
      <c r="I71" s="54"/>
      <c r="J71" s="53">
        <f t="shared" si="23"/>
        <v>5686607</v>
      </c>
      <c r="K71" s="55"/>
    </row>
    <row r="72" spans="1:11" ht="26.25" customHeight="1" x14ac:dyDescent="0.2">
      <c r="A72" s="58"/>
      <c r="B72" s="59"/>
      <c r="C72" s="59"/>
      <c r="D72" s="60"/>
      <c r="E72" s="52" t="s">
        <v>28</v>
      </c>
      <c r="F72" s="53">
        <v>49847963</v>
      </c>
      <c r="G72" s="53">
        <v>39292795</v>
      </c>
      <c r="H72" s="53">
        <v>39777318</v>
      </c>
      <c r="I72" s="54"/>
      <c r="J72" s="53">
        <f t="shared" si="23"/>
        <v>39777318</v>
      </c>
      <c r="K72" s="55"/>
    </row>
    <row r="73" spans="1:11" ht="38.25" x14ac:dyDescent="0.2">
      <c r="A73" s="58"/>
      <c r="B73" s="59"/>
      <c r="C73" s="59"/>
      <c r="D73" s="60"/>
      <c r="E73" s="52" t="s">
        <v>29</v>
      </c>
      <c r="F73" s="53">
        <v>14543371</v>
      </c>
      <c r="G73" s="53">
        <v>14760167</v>
      </c>
      <c r="H73" s="53">
        <v>15031111</v>
      </c>
      <c r="I73" s="54"/>
      <c r="J73" s="53">
        <f t="shared" si="23"/>
        <v>15031111</v>
      </c>
      <c r="K73" s="55"/>
    </row>
    <row r="74" spans="1:11" ht="25.5" x14ac:dyDescent="0.2">
      <c r="A74" s="58"/>
      <c r="B74" s="59"/>
      <c r="C74" s="59"/>
      <c r="D74" s="60"/>
      <c r="E74" s="52" t="s">
        <v>58</v>
      </c>
      <c r="F74" s="53">
        <v>19979981</v>
      </c>
      <c r="G74" s="53">
        <v>12701219</v>
      </c>
      <c r="H74" s="53">
        <v>12788937</v>
      </c>
      <c r="I74" s="54"/>
      <c r="J74" s="53">
        <f t="shared" si="23"/>
        <v>12788937</v>
      </c>
      <c r="K74" s="55"/>
    </row>
    <row r="75" spans="1:11" ht="25.5" x14ac:dyDescent="0.2">
      <c r="A75" s="73"/>
      <c r="B75" s="74"/>
      <c r="C75" s="74"/>
      <c r="D75" s="75"/>
      <c r="E75" s="57" t="s">
        <v>13</v>
      </c>
      <c r="F75" s="53">
        <v>111798</v>
      </c>
      <c r="G75" s="53">
        <v>111798</v>
      </c>
      <c r="H75" s="53">
        <v>111798</v>
      </c>
      <c r="I75" s="54"/>
      <c r="J75" s="53">
        <f t="shared" si="23"/>
        <v>111798</v>
      </c>
      <c r="K75" s="55"/>
    </row>
    <row r="76" spans="1:11" ht="25.5" x14ac:dyDescent="0.2">
      <c r="A76" s="73"/>
      <c r="B76" s="74"/>
      <c r="C76" s="74"/>
      <c r="D76" s="75"/>
      <c r="E76" s="52" t="s">
        <v>10</v>
      </c>
      <c r="F76" s="53">
        <v>223070</v>
      </c>
      <c r="G76" s="53">
        <v>234726</v>
      </c>
      <c r="H76" s="53">
        <v>234726</v>
      </c>
      <c r="I76" s="54"/>
      <c r="J76" s="53">
        <f t="shared" si="23"/>
        <v>234726</v>
      </c>
      <c r="K76" s="55"/>
    </row>
    <row r="77" spans="1:11" s="48" customFormat="1" ht="28.5" customHeight="1" x14ac:dyDescent="0.2">
      <c r="A77" s="41" t="s">
        <v>101</v>
      </c>
      <c r="B77" s="42" t="s">
        <v>102</v>
      </c>
      <c r="C77" s="65" t="s">
        <v>69</v>
      </c>
      <c r="D77" s="66"/>
      <c r="E77" s="45"/>
      <c r="F77" s="46">
        <f>SUM(F78:F84)</f>
        <v>6130011</v>
      </c>
      <c r="G77" s="46">
        <f t="shared" ref="G77:J77" si="27">SUM(G78:G84)</f>
        <v>4640191</v>
      </c>
      <c r="H77" s="46">
        <f t="shared" si="27"/>
        <v>4640191</v>
      </c>
      <c r="I77" s="46"/>
      <c r="J77" s="46">
        <f t="shared" si="27"/>
        <v>4640191</v>
      </c>
      <c r="K77" s="67"/>
    </row>
    <row r="78" spans="1:11" ht="18" customHeight="1" x14ac:dyDescent="0.2">
      <c r="A78" s="49" t="s">
        <v>119</v>
      </c>
      <c r="B78" s="50"/>
      <c r="C78" s="50"/>
      <c r="D78" s="51"/>
      <c r="E78" s="57" t="s">
        <v>81</v>
      </c>
      <c r="F78" s="53">
        <v>578000</v>
      </c>
      <c r="G78" s="53">
        <v>578000</v>
      </c>
      <c r="H78" s="53">
        <v>578000</v>
      </c>
      <c r="I78" s="54"/>
      <c r="J78" s="53">
        <f t="shared" ref="J78:J81" si="28">H78</f>
        <v>578000</v>
      </c>
      <c r="K78" s="55"/>
    </row>
    <row r="79" spans="1:11" ht="26.25" customHeight="1" x14ac:dyDescent="0.2">
      <c r="A79" s="58"/>
      <c r="B79" s="59"/>
      <c r="C79" s="59"/>
      <c r="D79" s="60"/>
      <c r="E79" s="52" t="s">
        <v>28</v>
      </c>
      <c r="F79" s="53">
        <v>56877</v>
      </c>
      <c r="G79" s="53">
        <v>56877</v>
      </c>
      <c r="H79" s="53">
        <v>56877</v>
      </c>
      <c r="I79" s="54"/>
      <c r="J79" s="53">
        <f t="shared" si="28"/>
        <v>56877</v>
      </c>
      <c r="K79" s="55"/>
    </row>
    <row r="80" spans="1:11" ht="38.25" x14ac:dyDescent="0.2">
      <c r="A80" s="58"/>
      <c r="B80" s="59"/>
      <c r="C80" s="59"/>
      <c r="D80" s="60"/>
      <c r="E80" s="52" t="s">
        <v>29</v>
      </c>
      <c r="F80" s="53">
        <v>16107</v>
      </c>
      <c r="G80" s="53">
        <v>16107</v>
      </c>
      <c r="H80" s="53">
        <v>16107</v>
      </c>
      <c r="I80" s="54"/>
      <c r="J80" s="53">
        <f t="shared" si="28"/>
        <v>16107</v>
      </c>
      <c r="K80" s="55"/>
    </row>
    <row r="81" spans="1:11" ht="25.5" x14ac:dyDescent="0.2">
      <c r="A81" s="58"/>
      <c r="B81" s="59"/>
      <c r="C81" s="59"/>
      <c r="D81" s="60"/>
      <c r="E81" s="52" t="s">
        <v>58</v>
      </c>
      <c r="F81" s="53">
        <v>5150458</v>
      </c>
      <c r="G81" s="53">
        <v>3660638</v>
      </c>
      <c r="H81" s="53">
        <v>3660638</v>
      </c>
      <c r="I81" s="54"/>
      <c r="J81" s="53">
        <f t="shared" si="28"/>
        <v>3660638</v>
      </c>
      <c r="K81" s="55"/>
    </row>
    <row r="82" spans="1:11" ht="16.5" customHeight="1" x14ac:dyDescent="0.2">
      <c r="A82" s="73"/>
      <c r="B82" s="74"/>
      <c r="C82" s="74"/>
      <c r="D82" s="76"/>
      <c r="E82" s="52" t="s">
        <v>12</v>
      </c>
      <c r="F82" s="53">
        <v>168597</v>
      </c>
      <c r="G82" s="53">
        <v>168597</v>
      </c>
      <c r="H82" s="53">
        <v>168597</v>
      </c>
      <c r="I82" s="54"/>
      <c r="J82" s="53">
        <f t="shared" ref="J82:J84" si="29">H82</f>
        <v>168597</v>
      </c>
      <c r="K82" s="55"/>
    </row>
    <row r="83" spans="1:11" ht="41.25" customHeight="1" x14ac:dyDescent="0.2">
      <c r="A83" s="73"/>
      <c r="B83" s="74"/>
      <c r="C83" s="74"/>
      <c r="D83" s="76"/>
      <c r="E83" s="52" t="s">
        <v>85</v>
      </c>
      <c r="F83" s="53">
        <v>23360</v>
      </c>
      <c r="G83" s="53">
        <v>23360</v>
      </c>
      <c r="H83" s="53">
        <v>23360</v>
      </c>
      <c r="I83" s="54"/>
      <c r="J83" s="53">
        <f t="shared" si="29"/>
        <v>23360</v>
      </c>
      <c r="K83" s="55"/>
    </row>
    <row r="84" spans="1:11" ht="28.5" customHeight="1" x14ac:dyDescent="0.2">
      <c r="A84" s="73"/>
      <c r="B84" s="74"/>
      <c r="C84" s="74"/>
      <c r="D84" s="76"/>
      <c r="E84" s="52" t="s">
        <v>89</v>
      </c>
      <c r="F84" s="53">
        <v>136612</v>
      </c>
      <c r="G84" s="53">
        <v>136612</v>
      </c>
      <c r="H84" s="53">
        <v>136612</v>
      </c>
      <c r="I84" s="54"/>
      <c r="J84" s="53">
        <f t="shared" si="29"/>
        <v>136612</v>
      </c>
      <c r="K84" s="55"/>
    </row>
    <row r="85" spans="1:11" s="48" customFormat="1" ht="28.5" customHeight="1" x14ac:dyDescent="0.2">
      <c r="A85" s="41" t="s">
        <v>103</v>
      </c>
      <c r="B85" s="42" t="s">
        <v>104</v>
      </c>
      <c r="C85" s="65" t="s">
        <v>105</v>
      </c>
      <c r="D85" s="66"/>
      <c r="E85" s="45"/>
      <c r="F85" s="46">
        <f>SUM(F86:F97)</f>
        <v>150786529</v>
      </c>
      <c r="G85" s="46">
        <f t="shared" ref="G85:J85" si="30">SUM(G86:G97)</f>
        <v>136128272</v>
      </c>
      <c r="H85" s="46">
        <f t="shared" si="30"/>
        <v>136128272</v>
      </c>
      <c r="I85" s="46"/>
      <c r="J85" s="46">
        <f t="shared" si="30"/>
        <v>0</v>
      </c>
      <c r="K85" s="67"/>
    </row>
    <row r="86" spans="1:11" ht="30" customHeight="1" x14ac:dyDescent="0.2">
      <c r="A86" s="49" t="s">
        <v>119</v>
      </c>
      <c r="B86" s="50"/>
      <c r="C86" s="50"/>
      <c r="D86" s="51"/>
      <c r="E86" s="57" t="s">
        <v>51</v>
      </c>
      <c r="F86" s="53">
        <v>1169459</v>
      </c>
      <c r="G86" s="53">
        <v>389820</v>
      </c>
      <c r="H86" s="53">
        <v>389820</v>
      </c>
      <c r="I86" s="54"/>
      <c r="J86" s="53">
        <v>0</v>
      </c>
      <c r="K86" s="55"/>
    </row>
    <row r="87" spans="1:11" ht="25.5" x14ac:dyDescent="0.2">
      <c r="A87" s="58"/>
      <c r="B87" s="59"/>
      <c r="C87" s="59"/>
      <c r="D87" s="60"/>
      <c r="E87" s="52" t="s">
        <v>26</v>
      </c>
      <c r="F87" s="53">
        <v>15964724</v>
      </c>
      <c r="G87" s="53">
        <v>15964725</v>
      </c>
      <c r="H87" s="53">
        <v>15964725</v>
      </c>
      <c r="I87" s="54"/>
      <c r="J87" s="53">
        <v>0</v>
      </c>
      <c r="K87" s="55"/>
    </row>
    <row r="88" spans="1:11" ht="25.5" x14ac:dyDescent="0.2">
      <c r="A88" s="58"/>
      <c r="B88" s="59"/>
      <c r="C88" s="59"/>
      <c r="D88" s="60"/>
      <c r="E88" s="52" t="s">
        <v>27</v>
      </c>
      <c r="F88" s="53">
        <v>41227328</v>
      </c>
      <c r="G88" s="53">
        <v>27986777</v>
      </c>
      <c r="H88" s="53">
        <v>27986777</v>
      </c>
      <c r="I88" s="54"/>
      <c r="J88" s="53">
        <v>0</v>
      </c>
      <c r="K88" s="55"/>
    </row>
    <row r="89" spans="1:11" ht="25.5" x14ac:dyDescent="0.2">
      <c r="A89" s="58"/>
      <c r="B89" s="59"/>
      <c r="C89" s="59"/>
      <c r="D89" s="60"/>
      <c r="E89" s="52" t="s">
        <v>28</v>
      </c>
      <c r="F89" s="53">
        <v>26462293</v>
      </c>
      <c r="G89" s="53">
        <v>26462293</v>
      </c>
      <c r="H89" s="53">
        <v>26462293</v>
      </c>
      <c r="I89" s="54"/>
      <c r="J89" s="53">
        <v>0</v>
      </c>
      <c r="K89" s="55"/>
    </row>
    <row r="90" spans="1:11" ht="38.25" x14ac:dyDescent="0.2">
      <c r="A90" s="58"/>
      <c r="B90" s="59"/>
      <c r="C90" s="59"/>
      <c r="D90" s="60"/>
      <c r="E90" s="52" t="s">
        <v>29</v>
      </c>
      <c r="F90" s="53">
        <v>40840057</v>
      </c>
      <c r="G90" s="53">
        <v>40840057</v>
      </c>
      <c r="H90" s="53">
        <v>40840057</v>
      </c>
      <c r="I90" s="54"/>
      <c r="J90" s="53">
        <v>0</v>
      </c>
      <c r="K90" s="55"/>
    </row>
    <row r="91" spans="1:11" ht="25.5" x14ac:dyDescent="0.2">
      <c r="A91" s="58"/>
      <c r="B91" s="59"/>
      <c r="C91" s="59"/>
      <c r="D91" s="60"/>
      <c r="E91" s="52" t="s">
        <v>58</v>
      </c>
      <c r="F91" s="53">
        <v>16552488</v>
      </c>
      <c r="G91" s="53">
        <v>16552488</v>
      </c>
      <c r="H91" s="53">
        <v>16552488</v>
      </c>
      <c r="I91" s="54"/>
      <c r="J91" s="53">
        <v>0</v>
      </c>
      <c r="K91" s="55"/>
    </row>
    <row r="92" spans="1:11" ht="25.5" x14ac:dyDescent="0.2">
      <c r="A92" s="73"/>
      <c r="B92" s="74"/>
      <c r="C92" s="74"/>
      <c r="D92" s="76"/>
      <c r="E92" s="52" t="s">
        <v>14</v>
      </c>
      <c r="F92" s="53">
        <v>176509</v>
      </c>
      <c r="G92" s="53">
        <v>169975</v>
      </c>
      <c r="H92" s="53">
        <v>169975</v>
      </c>
      <c r="I92" s="54"/>
      <c r="J92" s="53">
        <v>0</v>
      </c>
      <c r="K92" s="55"/>
    </row>
    <row r="93" spans="1:11" ht="25.5" x14ac:dyDescent="0.2">
      <c r="A93" s="73"/>
      <c r="B93" s="74"/>
      <c r="C93" s="74"/>
      <c r="D93" s="76"/>
      <c r="E93" s="57" t="s">
        <v>13</v>
      </c>
      <c r="F93" s="53">
        <v>6243520</v>
      </c>
      <c r="G93" s="53">
        <v>6243520</v>
      </c>
      <c r="H93" s="53">
        <v>6243520</v>
      </c>
      <c r="I93" s="54"/>
      <c r="J93" s="53">
        <v>0</v>
      </c>
      <c r="K93" s="55"/>
    </row>
    <row r="94" spans="1:11" ht="16.5" customHeight="1" x14ac:dyDescent="0.2">
      <c r="A94" s="73"/>
      <c r="B94" s="74"/>
      <c r="C94" s="74"/>
      <c r="D94" s="76"/>
      <c r="E94" s="52" t="s">
        <v>12</v>
      </c>
      <c r="F94" s="53">
        <v>16629</v>
      </c>
      <c r="G94" s="53">
        <v>16629</v>
      </c>
      <c r="H94" s="53">
        <v>16629</v>
      </c>
      <c r="I94" s="54"/>
      <c r="J94" s="53">
        <v>0</v>
      </c>
      <c r="K94" s="55"/>
    </row>
    <row r="95" spans="1:11" ht="41.25" customHeight="1" x14ac:dyDescent="0.2">
      <c r="A95" s="73"/>
      <c r="B95" s="74"/>
      <c r="C95" s="74"/>
      <c r="D95" s="76"/>
      <c r="E95" s="52" t="s">
        <v>85</v>
      </c>
      <c r="F95" s="53">
        <v>2113741</v>
      </c>
      <c r="G95" s="53">
        <v>1482207</v>
      </c>
      <c r="H95" s="53">
        <v>1482207</v>
      </c>
      <c r="I95" s="54"/>
      <c r="J95" s="53">
        <v>0</v>
      </c>
      <c r="K95" s="55"/>
    </row>
    <row r="96" spans="1:11" x14ac:dyDescent="0.2">
      <c r="A96" s="73"/>
      <c r="B96" s="74"/>
      <c r="C96" s="74"/>
      <c r="D96" s="76"/>
      <c r="E96" s="52" t="s">
        <v>11</v>
      </c>
      <c r="F96" s="53">
        <v>15713</v>
      </c>
      <c r="G96" s="53">
        <v>15713</v>
      </c>
      <c r="H96" s="53">
        <v>15713</v>
      </c>
      <c r="I96" s="54"/>
      <c r="J96" s="53">
        <v>0</v>
      </c>
      <c r="K96" s="55"/>
    </row>
    <row r="97" spans="1:11" ht="25.5" x14ac:dyDescent="0.2">
      <c r="A97" s="73"/>
      <c r="B97" s="74"/>
      <c r="C97" s="74"/>
      <c r="D97" s="76"/>
      <c r="E97" s="52" t="s">
        <v>10</v>
      </c>
      <c r="F97" s="53">
        <v>4068.0000000000005</v>
      </c>
      <c r="G97" s="53">
        <v>4068.0000000000005</v>
      </c>
      <c r="H97" s="53">
        <v>4068.0000000000005</v>
      </c>
      <c r="I97" s="54"/>
      <c r="J97" s="53">
        <v>0</v>
      </c>
      <c r="K97" s="55"/>
    </row>
    <row r="98" spans="1:11" ht="15" customHeight="1" x14ac:dyDescent="0.2">
      <c r="A98" s="77" t="s">
        <v>120</v>
      </c>
      <c r="B98" s="78"/>
      <c r="C98" s="78"/>
      <c r="D98" s="78"/>
      <c r="E98" s="79"/>
      <c r="F98" s="80">
        <f>F85+F77+F65+F56+F50+F46+F44+F36+F32+F24+F15+F13+F11</f>
        <v>600769354</v>
      </c>
      <c r="G98" s="80">
        <f t="shared" ref="G98:H98" si="31">G85+G77+G65+G56+G50+G46+G44+G36+G32+G24+G15+G13+G11</f>
        <v>607291216</v>
      </c>
      <c r="H98" s="80">
        <f t="shared" si="31"/>
        <v>629665052</v>
      </c>
      <c r="I98" s="81" t="s">
        <v>5</v>
      </c>
      <c r="J98" s="81" t="s">
        <v>5</v>
      </c>
      <c r="K98" s="81" t="s">
        <v>5</v>
      </c>
    </row>
    <row r="99" spans="1:11" s="88" customFormat="1" ht="17.25" customHeight="1" x14ac:dyDescent="0.25">
      <c r="A99" s="82"/>
      <c r="B99" s="83"/>
      <c r="C99" s="83"/>
      <c r="D99" s="84"/>
      <c r="E99" s="83"/>
      <c r="F99" s="85"/>
      <c r="G99" s="85"/>
      <c r="H99" s="85"/>
      <c r="I99" s="86"/>
      <c r="J99" s="87"/>
      <c r="K99" s="87"/>
    </row>
    <row r="100" spans="1:11" ht="22.5" customHeight="1" x14ac:dyDescent="0.2">
      <c r="A100" s="89"/>
      <c r="B100" s="90"/>
      <c r="C100" s="91" t="s">
        <v>15</v>
      </c>
      <c r="D100" s="92"/>
      <c r="E100" s="92"/>
      <c r="F100" s="92"/>
      <c r="G100" s="92"/>
      <c r="H100" s="92"/>
      <c r="I100" s="93"/>
      <c r="J100" s="94"/>
      <c r="K100" s="93"/>
    </row>
    <row r="101" spans="1:11" x14ac:dyDescent="0.2">
      <c r="A101" s="89"/>
      <c r="B101" s="90"/>
      <c r="C101" s="90"/>
      <c r="D101" s="95"/>
      <c r="E101" s="90"/>
      <c r="F101" s="96"/>
      <c r="G101" s="96"/>
      <c r="H101" s="96"/>
      <c r="I101" s="93"/>
      <c r="J101" s="94"/>
      <c r="K101" s="93"/>
    </row>
    <row r="102" spans="1:11" ht="15" customHeight="1" x14ac:dyDescent="0.2">
      <c r="A102" s="97" t="s">
        <v>0</v>
      </c>
      <c r="B102" s="27" t="s">
        <v>4</v>
      </c>
      <c r="C102" s="27" t="s">
        <v>3</v>
      </c>
      <c r="D102" s="98" t="s">
        <v>1</v>
      </c>
      <c r="E102" s="27" t="s">
        <v>2</v>
      </c>
      <c r="F102" s="30" t="s">
        <v>115</v>
      </c>
      <c r="G102" s="31"/>
      <c r="H102" s="31"/>
      <c r="I102" s="31"/>
      <c r="J102" s="32"/>
      <c r="K102" s="27" t="s">
        <v>116</v>
      </c>
    </row>
    <row r="103" spans="1:11" ht="97.5" customHeight="1" x14ac:dyDescent="0.2">
      <c r="A103" s="99"/>
      <c r="B103" s="34"/>
      <c r="C103" s="34"/>
      <c r="D103" s="98"/>
      <c r="E103" s="37"/>
      <c r="F103" s="38" t="s">
        <v>63</v>
      </c>
      <c r="G103" s="38" t="s">
        <v>64</v>
      </c>
      <c r="H103" s="38" t="s">
        <v>70</v>
      </c>
      <c r="I103" s="39" t="s">
        <v>117</v>
      </c>
      <c r="J103" s="40" t="s">
        <v>118</v>
      </c>
      <c r="K103" s="37"/>
    </row>
    <row r="104" spans="1:11" s="48" customFormat="1" ht="40.5" customHeight="1" x14ac:dyDescent="0.2">
      <c r="A104" s="100" t="s">
        <v>22</v>
      </c>
      <c r="B104" s="42" t="s">
        <v>23</v>
      </c>
      <c r="C104" s="45" t="s">
        <v>113</v>
      </c>
      <c r="D104" s="101"/>
      <c r="E104" s="45"/>
      <c r="F104" s="102">
        <f>F105+F118+F120+F124+F128+F134+F136</f>
        <v>80411673</v>
      </c>
      <c r="G104" s="102">
        <f>G105+G118+G120+G124+G128+G134+G136</f>
        <v>146046719.79229301</v>
      </c>
      <c r="H104" s="102">
        <f>H105+H118+H120+H124+H128+H134+H136</f>
        <v>216752413</v>
      </c>
      <c r="I104" s="102"/>
      <c r="J104" s="102">
        <f>J105+J118+J120+J124+J128+J134+J136</f>
        <v>287342291</v>
      </c>
      <c r="K104" s="103"/>
    </row>
    <row r="105" spans="1:11" ht="15" customHeight="1" x14ac:dyDescent="0.2">
      <c r="A105" s="49" t="s">
        <v>119</v>
      </c>
      <c r="B105" s="50"/>
      <c r="C105" s="68"/>
      <c r="D105" s="101" t="s">
        <v>24</v>
      </c>
      <c r="E105" s="45" t="s">
        <v>9</v>
      </c>
      <c r="F105" s="104">
        <f>SUM(F106:F117)</f>
        <v>74232499</v>
      </c>
      <c r="G105" s="104">
        <f>SUM(G106:G117)</f>
        <v>138021674</v>
      </c>
      <c r="H105" s="104">
        <f>SUM(H106:H117)</f>
        <v>206810448</v>
      </c>
      <c r="I105" s="104"/>
      <c r="J105" s="104">
        <f t="shared" ref="J105" si="32">SUM(J106:J117)</f>
        <v>275491468</v>
      </c>
      <c r="K105" s="47"/>
    </row>
    <row r="106" spans="1:11" ht="15" customHeight="1" x14ac:dyDescent="0.2">
      <c r="A106" s="58"/>
      <c r="B106" s="59"/>
      <c r="C106" s="69"/>
      <c r="D106" s="105"/>
      <c r="E106" s="52" t="s">
        <v>25</v>
      </c>
      <c r="F106" s="54">
        <v>11781055</v>
      </c>
      <c r="G106" s="54">
        <v>15117763</v>
      </c>
      <c r="H106" s="54">
        <v>18454470</v>
      </c>
      <c r="I106" s="54"/>
      <c r="J106" s="54">
        <v>21778587</v>
      </c>
      <c r="K106" s="55"/>
    </row>
    <row r="107" spans="1:11" ht="27.75" customHeight="1" x14ac:dyDescent="0.2">
      <c r="A107" s="58"/>
      <c r="B107" s="59"/>
      <c r="C107" s="69"/>
      <c r="D107" s="105"/>
      <c r="E107" s="52" t="s">
        <v>26</v>
      </c>
      <c r="F107" s="54">
        <v>13733619</v>
      </c>
      <c r="G107" s="54">
        <v>25968769</v>
      </c>
      <c r="H107" s="54">
        <v>39048557</v>
      </c>
      <c r="I107" s="54"/>
      <c r="J107" s="54">
        <v>52726869</v>
      </c>
      <c r="K107" s="55"/>
    </row>
    <row r="108" spans="1:11" ht="27.75" customHeight="1" x14ac:dyDescent="0.2">
      <c r="A108" s="58"/>
      <c r="B108" s="59"/>
      <c r="C108" s="69"/>
      <c r="D108" s="105"/>
      <c r="E108" s="52" t="s">
        <v>27</v>
      </c>
      <c r="F108" s="54">
        <v>2374864</v>
      </c>
      <c r="G108" s="54">
        <v>4368939</v>
      </c>
      <c r="H108" s="54">
        <v>6551288</v>
      </c>
      <c r="I108" s="54"/>
      <c r="J108" s="54">
        <v>8846138</v>
      </c>
      <c r="K108" s="55"/>
    </row>
    <row r="109" spans="1:11" ht="27.75" customHeight="1" x14ac:dyDescent="0.2">
      <c r="A109" s="58"/>
      <c r="B109" s="59"/>
      <c r="C109" s="69"/>
      <c r="D109" s="105"/>
      <c r="E109" s="52" t="s">
        <v>28</v>
      </c>
      <c r="F109" s="54">
        <v>16417413</v>
      </c>
      <c r="G109" s="54">
        <v>32754052</v>
      </c>
      <c r="H109" s="54">
        <v>48803571</v>
      </c>
      <c r="I109" s="54"/>
      <c r="J109" s="54">
        <v>65898966</v>
      </c>
      <c r="K109" s="55"/>
    </row>
    <row r="110" spans="1:11" ht="41.25" customHeight="1" x14ac:dyDescent="0.2">
      <c r="A110" s="58"/>
      <c r="B110" s="59"/>
      <c r="C110" s="69"/>
      <c r="D110" s="105"/>
      <c r="E110" s="52" t="s">
        <v>29</v>
      </c>
      <c r="F110" s="54">
        <v>17575331</v>
      </c>
      <c r="G110" s="54">
        <v>36314292</v>
      </c>
      <c r="H110" s="54">
        <v>57759140</v>
      </c>
      <c r="I110" s="54"/>
      <c r="J110" s="54">
        <v>77991287</v>
      </c>
      <c r="K110" s="55"/>
    </row>
    <row r="111" spans="1:11" ht="27.75" customHeight="1" x14ac:dyDescent="0.2">
      <c r="A111" s="58"/>
      <c r="B111" s="59"/>
      <c r="C111" s="69"/>
      <c r="D111" s="105"/>
      <c r="E111" s="52" t="s">
        <v>58</v>
      </c>
      <c r="F111" s="54">
        <v>9604945</v>
      </c>
      <c r="G111" s="54">
        <v>19846174</v>
      </c>
      <c r="H111" s="54">
        <v>31565457</v>
      </c>
      <c r="I111" s="54"/>
      <c r="J111" s="54">
        <v>42622516</v>
      </c>
      <c r="K111" s="55"/>
    </row>
    <row r="112" spans="1:11" ht="25.5" customHeight="1" x14ac:dyDescent="0.2">
      <c r="A112" s="58"/>
      <c r="B112" s="59"/>
      <c r="C112" s="69"/>
      <c r="D112" s="105"/>
      <c r="E112" s="52" t="s">
        <v>14</v>
      </c>
      <c r="F112" s="54">
        <v>170742</v>
      </c>
      <c r="G112" s="54">
        <v>257339</v>
      </c>
      <c r="H112" s="54">
        <v>355263</v>
      </c>
      <c r="I112" s="54"/>
      <c r="J112" s="54">
        <v>443120</v>
      </c>
      <c r="K112" s="55"/>
    </row>
    <row r="113" spans="1:11" ht="27.75" customHeight="1" x14ac:dyDescent="0.2">
      <c r="A113" s="58"/>
      <c r="B113" s="59"/>
      <c r="C113" s="69"/>
      <c r="D113" s="105"/>
      <c r="E113" s="52" t="s">
        <v>13</v>
      </c>
      <c r="F113" s="54">
        <v>320311</v>
      </c>
      <c r="G113" s="54">
        <v>581401</v>
      </c>
      <c r="H113" s="54">
        <v>882637</v>
      </c>
      <c r="I113" s="54"/>
      <c r="J113" s="54">
        <v>1217825</v>
      </c>
      <c r="K113" s="55"/>
    </row>
    <row r="114" spans="1:11" ht="18" customHeight="1" x14ac:dyDescent="0.2">
      <c r="A114" s="58"/>
      <c r="B114" s="59"/>
      <c r="C114" s="69"/>
      <c r="D114" s="105"/>
      <c r="E114" s="52" t="s">
        <v>12</v>
      </c>
      <c r="F114" s="54">
        <v>141770</v>
      </c>
      <c r="G114" s="54">
        <v>196348</v>
      </c>
      <c r="H114" s="54">
        <v>263692</v>
      </c>
      <c r="I114" s="54"/>
      <c r="J114" s="54">
        <v>329778</v>
      </c>
      <c r="K114" s="55"/>
    </row>
    <row r="115" spans="1:11" ht="42" customHeight="1" x14ac:dyDescent="0.2">
      <c r="A115" s="58"/>
      <c r="B115" s="59"/>
      <c r="C115" s="69"/>
      <c r="D115" s="105"/>
      <c r="E115" s="52" t="s">
        <v>85</v>
      </c>
      <c r="F115" s="54">
        <v>168702</v>
      </c>
      <c r="G115" s="54">
        <v>241574</v>
      </c>
      <c r="H115" s="54">
        <v>319033</v>
      </c>
      <c r="I115" s="54"/>
      <c r="J115" s="54">
        <v>398355</v>
      </c>
      <c r="K115" s="55"/>
    </row>
    <row r="116" spans="1:11" ht="18" customHeight="1" x14ac:dyDescent="0.2">
      <c r="A116" s="58"/>
      <c r="B116" s="59"/>
      <c r="C116" s="69"/>
      <c r="D116" s="105"/>
      <c r="E116" s="52" t="s">
        <v>11</v>
      </c>
      <c r="F116" s="54">
        <v>1408293</v>
      </c>
      <c r="G116" s="54">
        <v>1733455</v>
      </c>
      <c r="H116" s="54">
        <v>2059658</v>
      </c>
      <c r="I116" s="54"/>
      <c r="J116" s="54">
        <v>2384631</v>
      </c>
      <c r="K116" s="55"/>
    </row>
    <row r="117" spans="1:11" ht="29.25" customHeight="1" x14ac:dyDescent="0.2">
      <c r="A117" s="58"/>
      <c r="B117" s="59"/>
      <c r="C117" s="69"/>
      <c r="D117" s="105"/>
      <c r="E117" s="52" t="s">
        <v>10</v>
      </c>
      <c r="F117" s="54">
        <v>535454</v>
      </c>
      <c r="G117" s="54">
        <v>641568</v>
      </c>
      <c r="H117" s="54">
        <v>747682</v>
      </c>
      <c r="I117" s="54"/>
      <c r="J117" s="54">
        <v>853396</v>
      </c>
      <c r="K117" s="55"/>
    </row>
    <row r="118" spans="1:11" ht="15" customHeight="1" x14ac:dyDescent="0.2">
      <c r="A118" s="58"/>
      <c r="B118" s="59"/>
      <c r="C118" s="69"/>
      <c r="D118" s="101" t="s">
        <v>30</v>
      </c>
      <c r="E118" s="45" t="s">
        <v>31</v>
      </c>
      <c r="F118" s="104">
        <f>F119</f>
        <v>2070793</v>
      </c>
      <c r="G118" s="104">
        <f t="shared" ref="G118:H118" si="33">G119</f>
        <v>2547009.792293</v>
      </c>
      <c r="H118" s="104">
        <f t="shared" si="33"/>
        <v>3028129</v>
      </c>
      <c r="I118" s="47"/>
      <c r="J118" s="104">
        <f t="shared" ref="J118" si="34">J119</f>
        <v>3504439</v>
      </c>
      <c r="K118" s="47"/>
    </row>
    <row r="119" spans="1:11" ht="15" customHeight="1" x14ac:dyDescent="0.2">
      <c r="A119" s="58"/>
      <c r="B119" s="59"/>
      <c r="C119" s="69"/>
      <c r="D119" s="105"/>
      <c r="E119" s="52" t="s">
        <v>32</v>
      </c>
      <c r="F119" s="54">
        <v>2070793</v>
      </c>
      <c r="G119" s="54">
        <v>2547009.792293</v>
      </c>
      <c r="H119" s="54">
        <v>3028129</v>
      </c>
      <c r="I119" s="54"/>
      <c r="J119" s="54">
        <v>3504439</v>
      </c>
      <c r="K119" s="55"/>
    </row>
    <row r="120" spans="1:11" s="106" customFormat="1" ht="15" customHeight="1" x14ac:dyDescent="0.2">
      <c r="A120" s="58"/>
      <c r="B120" s="59"/>
      <c r="C120" s="69"/>
      <c r="D120" s="101" t="s">
        <v>53</v>
      </c>
      <c r="E120" s="45" t="s">
        <v>54</v>
      </c>
      <c r="F120" s="104">
        <f>SUM(F121:F123)</f>
        <v>305882</v>
      </c>
      <c r="G120" s="104">
        <f t="shared" ref="G120:J120" si="35">SUM(G121:G123)</f>
        <v>389513</v>
      </c>
      <c r="H120" s="104">
        <f t="shared" si="35"/>
        <v>473144</v>
      </c>
      <c r="I120" s="47"/>
      <c r="J120" s="104">
        <f t="shared" si="35"/>
        <v>556671</v>
      </c>
      <c r="K120" s="47"/>
    </row>
    <row r="121" spans="1:11" ht="28.5" customHeight="1" x14ac:dyDescent="0.2">
      <c r="A121" s="58"/>
      <c r="B121" s="59"/>
      <c r="C121" s="69"/>
      <c r="D121" s="105"/>
      <c r="E121" s="52" t="s">
        <v>55</v>
      </c>
      <c r="F121" s="54">
        <v>2097</v>
      </c>
      <c r="G121" s="54">
        <v>4648</v>
      </c>
      <c r="H121" s="54">
        <v>7199</v>
      </c>
      <c r="I121" s="54"/>
      <c r="J121" s="54">
        <v>9750</v>
      </c>
      <c r="K121" s="55"/>
    </row>
    <row r="122" spans="1:11" ht="25.5" x14ac:dyDescent="0.2">
      <c r="A122" s="58"/>
      <c r="B122" s="59"/>
      <c r="C122" s="69"/>
      <c r="D122" s="105"/>
      <c r="E122" s="52" t="s">
        <v>56</v>
      </c>
      <c r="F122" s="54">
        <v>181320</v>
      </c>
      <c r="G122" s="54">
        <v>237647</v>
      </c>
      <c r="H122" s="54">
        <v>293974</v>
      </c>
      <c r="I122" s="54"/>
      <c r="J122" s="54">
        <v>350272</v>
      </c>
      <c r="K122" s="55"/>
    </row>
    <row r="123" spans="1:11" x14ac:dyDescent="0.2">
      <c r="A123" s="58"/>
      <c r="B123" s="59"/>
      <c r="C123" s="69"/>
      <c r="D123" s="105"/>
      <c r="E123" s="52" t="s">
        <v>57</v>
      </c>
      <c r="F123" s="54">
        <v>122465</v>
      </c>
      <c r="G123" s="54">
        <v>147218</v>
      </c>
      <c r="H123" s="54">
        <v>171971</v>
      </c>
      <c r="I123" s="54"/>
      <c r="J123" s="54">
        <v>196649</v>
      </c>
      <c r="K123" s="55"/>
    </row>
    <row r="124" spans="1:11" s="106" customFormat="1" ht="14.25" customHeight="1" x14ac:dyDescent="0.2">
      <c r="A124" s="58"/>
      <c r="B124" s="59"/>
      <c r="C124" s="69"/>
      <c r="D124" s="101" t="s">
        <v>33</v>
      </c>
      <c r="E124" s="45" t="s">
        <v>34</v>
      </c>
      <c r="F124" s="104">
        <f>SUM(F125:F127)</f>
        <v>246725</v>
      </c>
      <c r="G124" s="104">
        <f t="shared" ref="G124:H124" si="36">SUM(G125:G127)</f>
        <v>398124</v>
      </c>
      <c r="H124" s="104">
        <f t="shared" si="36"/>
        <v>572084</v>
      </c>
      <c r="I124" s="47"/>
      <c r="J124" s="104">
        <f t="shared" ref="J124" si="37">SUM(J125:J127)</f>
        <v>733479</v>
      </c>
      <c r="K124" s="47"/>
    </row>
    <row r="125" spans="1:11" ht="14.25" customHeight="1" x14ac:dyDescent="0.2">
      <c r="A125" s="58"/>
      <c r="B125" s="59"/>
      <c r="C125" s="69"/>
      <c r="D125" s="105"/>
      <c r="E125" s="52" t="s">
        <v>35</v>
      </c>
      <c r="F125" s="54">
        <v>14892</v>
      </c>
      <c r="G125" s="54">
        <v>27223</v>
      </c>
      <c r="H125" s="54">
        <v>41357</v>
      </c>
      <c r="I125" s="54"/>
      <c r="J125" s="54">
        <v>55476</v>
      </c>
      <c r="K125" s="55"/>
    </row>
    <row r="126" spans="1:11" ht="14.25" customHeight="1" x14ac:dyDescent="0.2">
      <c r="A126" s="58"/>
      <c r="B126" s="59"/>
      <c r="C126" s="69"/>
      <c r="D126" s="105"/>
      <c r="E126" s="52" t="s">
        <v>36</v>
      </c>
      <c r="F126" s="54">
        <v>9845</v>
      </c>
      <c r="G126" s="54">
        <v>14947</v>
      </c>
      <c r="H126" s="54">
        <v>20049</v>
      </c>
      <c r="I126" s="54"/>
      <c r="J126" s="54">
        <v>25151</v>
      </c>
      <c r="K126" s="55"/>
    </row>
    <row r="127" spans="1:11" ht="25.5" x14ac:dyDescent="0.2">
      <c r="A127" s="58"/>
      <c r="B127" s="59"/>
      <c r="C127" s="69"/>
      <c r="D127" s="105"/>
      <c r="E127" s="52" t="s">
        <v>37</v>
      </c>
      <c r="F127" s="54">
        <v>221988</v>
      </c>
      <c r="G127" s="54">
        <v>355954</v>
      </c>
      <c r="H127" s="54">
        <v>510678</v>
      </c>
      <c r="I127" s="54"/>
      <c r="J127" s="54">
        <v>652852</v>
      </c>
      <c r="K127" s="55"/>
    </row>
    <row r="128" spans="1:11" ht="14.25" customHeight="1" x14ac:dyDescent="0.2">
      <c r="A128" s="58"/>
      <c r="B128" s="59"/>
      <c r="C128" s="69"/>
      <c r="D128" s="101" t="s">
        <v>38</v>
      </c>
      <c r="E128" s="45" t="s">
        <v>39</v>
      </c>
      <c r="F128" s="104">
        <f>SUM(F129:F133)</f>
        <v>2288184</v>
      </c>
      <c r="G128" s="104">
        <f>SUM(G129:G133)</f>
        <v>2892559</v>
      </c>
      <c r="H128" s="104">
        <f t="shared" ref="H128" si="38">SUM(H129:H133)</f>
        <v>3515557</v>
      </c>
      <c r="I128" s="47"/>
      <c r="J128" s="104">
        <f>SUM(J129:J133)</f>
        <v>4127772</v>
      </c>
      <c r="K128" s="47"/>
    </row>
    <row r="129" spans="1:11" ht="55.5" customHeight="1" x14ac:dyDescent="0.2">
      <c r="A129" s="58"/>
      <c r="B129" s="59"/>
      <c r="C129" s="69"/>
      <c r="D129" s="105"/>
      <c r="E129" s="52" t="s">
        <v>43</v>
      </c>
      <c r="F129" s="54">
        <v>34411</v>
      </c>
      <c r="G129" s="54">
        <v>42271</v>
      </c>
      <c r="H129" s="54">
        <v>50132</v>
      </c>
      <c r="I129" s="54"/>
      <c r="J129" s="54">
        <v>57962</v>
      </c>
      <c r="K129" s="55"/>
    </row>
    <row r="130" spans="1:11" ht="25.5" x14ac:dyDescent="0.2">
      <c r="A130" s="58"/>
      <c r="B130" s="59"/>
      <c r="C130" s="69"/>
      <c r="D130" s="105"/>
      <c r="E130" s="52" t="s">
        <v>40</v>
      </c>
      <c r="F130" s="54">
        <v>826469</v>
      </c>
      <c r="G130" s="54">
        <v>1057834</v>
      </c>
      <c r="H130" s="54">
        <v>1295936</v>
      </c>
      <c r="I130" s="54"/>
      <c r="J130" s="54">
        <v>1529254</v>
      </c>
      <c r="K130" s="55"/>
    </row>
    <row r="131" spans="1:11" ht="43.5" customHeight="1" x14ac:dyDescent="0.2">
      <c r="A131" s="58"/>
      <c r="B131" s="59"/>
      <c r="C131" s="69"/>
      <c r="D131" s="105"/>
      <c r="E131" s="52" t="s">
        <v>41</v>
      </c>
      <c r="F131" s="54">
        <v>345618</v>
      </c>
      <c r="G131" s="54">
        <v>434009</v>
      </c>
      <c r="H131" s="54">
        <v>525396</v>
      </c>
      <c r="I131" s="54"/>
      <c r="J131" s="54">
        <v>613907</v>
      </c>
      <c r="K131" s="55"/>
    </row>
    <row r="132" spans="1:11" ht="29.25" customHeight="1" x14ac:dyDescent="0.2">
      <c r="A132" s="58"/>
      <c r="B132" s="59"/>
      <c r="C132" s="69"/>
      <c r="D132" s="105"/>
      <c r="E132" s="52" t="s">
        <v>42</v>
      </c>
      <c r="F132" s="54">
        <v>65894</v>
      </c>
      <c r="G132" s="54">
        <v>93405</v>
      </c>
      <c r="H132" s="54">
        <v>120916</v>
      </c>
      <c r="I132" s="54"/>
      <c r="J132" s="54">
        <v>148324</v>
      </c>
      <c r="K132" s="55"/>
    </row>
    <row r="133" spans="1:11" ht="96" customHeight="1" x14ac:dyDescent="0.2">
      <c r="A133" s="58"/>
      <c r="B133" s="59"/>
      <c r="C133" s="69"/>
      <c r="D133" s="105"/>
      <c r="E133" s="52" t="s">
        <v>52</v>
      </c>
      <c r="F133" s="54">
        <v>1015792</v>
      </c>
      <c r="G133" s="54">
        <v>1265040</v>
      </c>
      <c r="H133" s="54">
        <v>1523177</v>
      </c>
      <c r="I133" s="54"/>
      <c r="J133" s="54">
        <v>1778325</v>
      </c>
      <c r="K133" s="55"/>
    </row>
    <row r="134" spans="1:11" s="106" customFormat="1" ht="15" customHeight="1" x14ac:dyDescent="0.2">
      <c r="A134" s="58"/>
      <c r="B134" s="59"/>
      <c r="C134" s="69"/>
      <c r="D134" s="101" t="s">
        <v>44</v>
      </c>
      <c r="E134" s="45" t="s">
        <v>45</v>
      </c>
      <c r="F134" s="104">
        <f>F135</f>
        <v>30513</v>
      </c>
      <c r="G134" s="104">
        <f t="shared" ref="G134:J136" si="39">G135</f>
        <v>56449</v>
      </c>
      <c r="H134" s="104">
        <f>H135</f>
        <v>90942</v>
      </c>
      <c r="I134" s="47"/>
      <c r="J134" s="104">
        <f t="shared" si="39"/>
        <v>131780</v>
      </c>
      <c r="K134" s="47"/>
    </row>
    <row r="135" spans="1:11" ht="15" customHeight="1" x14ac:dyDescent="0.2">
      <c r="A135" s="58"/>
      <c r="B135" s="59"/>
      <c r="C135" s="69"/>
      <c r="D135" s="105"/>
      <c r="E135" s="52" t="s">
        <v>46</v>
      </c>
      <c r="F135" s="54">
        <v>30513</v>
      </c>
      <c r="G135" s="54">
        <v>56449</v>
      </c>
      <c r="H135" s="54">
        <v>90942</v>
      </c>
      <c r="I135" s="54"/>
      <c r="J135" s="54">
        <v>131780</v>
      </c>
      <c r="K135" s="55"/>
    </row>
    <row r="136" spans="1:11" s="106" customFormat="1" ht="15" customHeight="1" x14ac:dyDescent="0.2">
      <c r="A136" s="107"/>
      <c r="B136" s="108"/>
      <c r="C136" s="109"/>
      <c r="D136" s="101" t="s">
        <v>62</v>
      </c>
      <c r="E136" s="45" t="s">
        <v>60</v>
      </c>
      <c r="F136" s="104">
        <f>F137</f>
        <v>1237077</v>
      </c>
      <c r="G136" s="104">
        <f t="shared" ref="G136:H136" si="40">G137</f>
        <v>1741391</v>
      </c>
      <c r="H136" s="104">
        <f t="shared" si="40"/>
        <v>2262109</v>
      </c>
      <c r="I136" s="47"/>
      <c r="J136" s="104">
        <f t="shared" si="39"/>
        <v>2796682</v>
      </c>
      <c r="K136" s="47"/>
    </row>
    <row r="137" spans="1:11" ht="54.75" customHeight="1" x14ac:dyDescent="0.2">
      <c r="A137" s="107"/>
      <c r="B137" s="108"/>
      <c r="C137" s="109"/>
      <c r="D137" s="105"/>
      <c r="E137" s="52" t="s">
        <v>61</v>
      </c>
      <c r="F137" s="54">
        <v>1237077</v>
      </c>
      <c r="G137" s="54">
        <v>1741391</v>
      </c>
      <c r="H137" s="54">
        <v>2262109</v>
      </c>
      <c r="I137" s="54"/>
      <c r="J137" s="54">
        <v>2796682</v>
      </c>
      <c r="K137" s="55"/>
    </row>
    <row r="138" spans="1:11" s="48" customFormat="1" ht="40.5" customHeight="1" x14ac:dyDescent="0.2">
      <c r="A138" s="100" t="s">
        <v>47</v>
      </c>
      <c r="B138" s="42" t="s">
        <v>106</v>
      </c>
      <c r="C138" s="45" t="s">
        <v>107</v>
      </c>
      <c r="D138" s="101"/>
      <c r="E138" s="45"/>
      <c r="F138" s="102">
        <f>F139+F141</f>
        <v>3101925</v>
      </c>
      <c r="G138" s="102">
        <f t="shared" ref="G138:H138" si="41">G139+G141</f>
        <v>5253766</v>
      </c>
      <c r="H138" s="102">
        <f t="shared" si="41"/>
        <v>7429863</v>
      </c>
      <c r="I138" s="102"/>
      <c r="J138" s="102">
        <f t="shared" ref="J138" si="42">J139+J141</f>
        <v>7429863</v>
      </c>
      <c r="K138" s="103"/>
    </row>
    <row r="139" spans="1:11" ht="15" customHeight="1" x14ac:dyDescent="0.2">
      <c r="A139" s="49" t="s">
        <v>119</v>
      </c>
      <c r="B139" s="50"/>
      <c r="C139" s="68"/>
      <c r="D139" s="101" t="s">
        <v>24</v>
      </c>
      <c r="E139" s="45" t="s">
        <v>9</v>
      </c>
      <c r="F139" s="104">
        <f>SUM(F140:F140)</f>
        <v>851112</v>
      </c>
      <c r="G139" s="104">
        <f>SUM(G140:G140)</f>
        <v>1097640</v>
      </c>
      <c r="H139" s="104">
        <f>SUM(H140:H140)</f>
        <v>1901793</v>
      </c>
      <c r="I139" s="104"/>
      <c r="J139" s="104">
        <f>SUM(J140:J140)</f>
        <v>1901793</v>
      </c>
      <c r="K139" s="47"/>
    </row>
    <row r="140" spans="1:11" ht="15" customHeight="1" x14ac:dyDescent="0.2">
      <c r="A140" s="58"/>
      <c r="B140" s="59"/>
      <c r="C140" s="69"/>
      <c r="D140" s="105"/>
      <c r="E140" s="52" t="s">
        <v>108</v>
      </c>
      <c r="F140" s="54">
        <v>851112</v>
      </c>
      <c r="G140" s="54">
        <v>1097640</v>
      </c>
      <c r="H140" s="54">
        <v>1901793</v>
      </c>
      <c r="I140" s="54"/>
      <c r="J140" s="54">
        <f>H140</f>
        <v>1901793</v>
      </c>
      <c r="K140" s="55"/>
    </row>
    <row r="141" spans="1:11" ht="15" customHeight="1" x14ac:dyDescent="0.2">
      <c r="A141" s="58"/>
      <c r="B141" s="59"/>
      <c r="C141" s="69"/>
      <c r="D141" s="101" t="s">
        <v>53</v>
      </c>
      <c r="E141" s="45" t="s">
        <v>54</v>
      </c>
      <c r="F141" s="104">
        <f>SUM(F142:F142)</f>
        <v>2250813</v>
      </c>
      <c r="G141" s="104">
        <f>SUM(G142:G142)</f>
        <v>4156126</v>
      </c>
      <c r="H141" s="104">
        <f>SUM(H142:H142)</f>
        <v>5528070</v>
      </c>
      <c r="I141" s="47"/>
      <c r="J141" s="104">
        <f>SUM(J142:J142)</f>
        <v>5528070</v>
      </c>
      <c r="K141" s="47"/>
    </row>
    <row r="142" spans="1:11" ht="30" customHeight="1" x14ac:dyDescent="0.2">
      <c r="A142" s="58"/>
      <c r="B142" s="59"/>
      <c r="C142" s="69"/>
      <c r="D142" s="105"/>
      <c r="E142" s="52" t="s">
        <v>114</v>
      </c>
      <c r="F142" s="54">
        <v>2250813</v>
      </c>
      <c r="G142" s="54">
        <v>4156126</v>
      </c>
      <c r="H142" s="54">
        <v>5528070</v>
      </c>
      <c r="I142" s="54"/>
      <c r="J142" s="54">
        <f t="shared" ref="J142" si="43">H142</f>
        <v>5528070</v>
      </c>
      <c r="K142" s="55"/>
    </row>
    <row r="143" spans="1:11" s="48" customFormat="1" ht="95.25" customHeight="1" x14ac:dyDescent="0.2">
      <c r="A143" s="100" t="s">
        <v>48</v>
      </c>
      <c r="B143" s="42" t="s">
        <v>109</v>
      </c>
      <c r="C143" s="45" t="s">
        <v>110</v>
      </c>
      <c r="D143" s="101"/>
      <c r="E143" s="45"/>
      <c r="F143" s="102">
        <f>F144+F151</f>
        <v>18048895</v>
      </c>
      <c r="G143" s="102">
        <f t="shared" ref="G143:J143" si="44">G144+G151</f>
        <v>18924995</v>
      </c>
      <c r="H143" s="102">
        <f t="shared" si="44"/>
        <v>20017218</v>
      </c>
      <c r="I143" s="102"/>
      <c r="J143" s="102">
        <f t="shared" si="44"/>
        <v>20017218</v>
      </c>
      <c r="K143" s="103"/>
    </row>
    <row r="144" spans="1:11" ht="15" customHeight="1" x14ac:dyDescent="0.2">
      <c r="A144" s="49" t="s">
        <v>119</v>
      </c>
      <c r="B144" s="50"/>
      <c r="C144" s="68"/>
      <c r="D144" s="101" t="s">
        <v>24</v>
      </c>
      <c r="E144" s="45" t="s">
        <v>9</v>
      </c>
      <c r="F144" s="104">
        <f>SUM(F145:F150)</f>
        <v>5793511</v>
      </c>
      <c r="G144" s="104">
        <f>SUM(G145:G150)</f>
        <v>6153866</v>
      </c>
      <c r="H144" s="104">
        <f>SUM(H145:H150)</f>
        <v>6553320</v>
      </c>
      <c r="I144" s="104"/>
      <c r="J144" s="104">
        <f>SUM(J145:J150)</f>
        <v>6553320</v>
      </c>
      <c r="K144" s="47"/>
    </row>
    <row r="145" spans="1:11" ht="29.25" customHeight="1" x14ac:dyDescent="0.2">
      <c r="A145" s="58"/>
      <c r="B145" s="59"/>
      <c r="C145" s="69"/>
      <c r="D145" s="105"/>
      <c r="E145" s="52" t="s">
        <v>51</v>
      </c>
      <c r="F145" s="54">
        <v>424800</v>
      </c>
      <c r="G145" s="54">
        <v>781200</v>
      </c>
      <c r="H145" s="54">
        <v>1137600</v>
      </c>
      <c r="I145" s="54"/>
      <c r="J145" s="54">
        <f>H145</f>
        <v>1137600</v>
      </c>
      <c r="K145" s="55"/>
    </row>
    <row r="146" spans="1:11" ht="27.75" customHeight="1" x14ac:dyDescent="0.2">
      <c r="A146" s="58"/>
      <c r="B146" s="59"/>
      <c r="C146" s="69"/>
      <c r="D146" s="105"/>
      <c r="E146" s="52" t="s">
        <v>26</v>
      </c>
      <c r="F146" s="54">
        <v>246642</v>
      </c>
      <c r="G146" s="54">
        <v>265147</v>
      </c>
      <c r="H146" s="54">
        <v>283653</v>
      </c>
      <c r="I146" s="54"/>
      <c r="J146" s="54">
        <f t="shared" ref="J146:J149" si="45">H146</f>
        <v>283653</v>
      </c>
      <c r="K146" s="55"/>
    </row>
    <row r="147" spans="1:11" ht="27.75" customHeight="1" x14ac:dyDescent="0.2">
      <c r="A147" s="58"/>
      <c r="B147" s="59"/>
      <c r="C147" s="69"/>
      <c r="D147" s="105"/>
      <c r="E147" s="52" t="s">
        <v>27</v>
      </c>
      <c r="F147" s="54">
        <v>1930</v>
      </c>
      <c r="G147" s="54">
        <v>3592</v>
      </c>
      <c r="H147" s="54">
        <v>5254</v>
      </c>
      <c r="I147" s="54"/>
      <c r="J147" s="54">
        <f t="shared" si="45"/>
        <v>5254</v>
      </c>
      <c r="K147" s="55"/>
    </row>
    <row r="148" spans="1:11" ht="27.75" customHeight="1" x14ac:dyDescent="0.2">
      <c r="A148" s="58"/>
      <c r="B148" s="59"/>
      <c r="C148" s="69"/>
      <c r="D148" s="105"/>
      <c r="E148" s="52" t="s">
        <v>28</v>
      </c>
      <c r="F148" s="54">
        <v>1700177</v>
      </c>
      <c r="G148" s="54">
        <v>1692558</v>
      </c>
      <c r="H148" s="54">
        <v>1708244</v>
      </c>
      <c r="I148" s="54"/>
      <c r="J148" s="54">
        <f t="shared" si="45"/>
        <v>1708244</v>
      </c>
      <c r="K148" s="55"/>
    </row>
    <row r="149" spans="1:11" ht="27.75" customHeight="1" x14ac:dyDescent="0.2">
      <c r="A149" s="58"/>
      <c r="B149" s="59"/>
      <c r="C149" s="69"/>
      <c r="D149" s="105"/>
      <c r="E149" s="52" t="s">
        <v>58</v>
      </c>
      <c r="F149" s="54">
        <v>3404169</v>
      </c>
      <c r="G149" s="54">
        <v>3411369</v>
      </c>
      <c r="H149" s="54">
        <v>3418569</v>
      </c>
      <c r="I149" s="54"/>
      <c r="J149" s="54">
        <f t="shared" si="45"/>
        <v>3418569</v>
      </c>
      <c r="K149" s="55"/>
    </row>
    <row r="150" spans="1:11" ht="29.25" customHeight="1" x14ac:dyDescent="0.2">
      <c r="A150" s="58"/>
      <c r="B150" s="59"/>
      <c r="C150" s="69"/>
      <c r="D150" s="105"/>
      <c r="E150" s="52" t="s">
        <v>10</v>
      </c>
      <c r="F150" s="54">
        <v>15793</v>
      </c>
      <c r="G150" s="54">
        <v>0</v>
      </c>
      <c r="H150" s="54">
        <v>0</v>
      </c>
      <c r="I150" s="54"/>
      <c r="J150" s="54">
        <f>H150</f>
        <v>0</v>
      </c>
      <c r="K150" s="55"/>
    </row>
    <row r="151" spans="1:11" ht="14.25" customHeight="1" x14ac:dyDescent="0.2">
      <c r="A151" s="58"/>
      <c r="B151" s="59"/>
      <c r="C151" s="69"/>
      <c r="D151" s="101" t="s">
        <v>38</v>
      </c>
      <c r="E151" s="45" t="s">
        <v>39</v>
      </c>
      <c r="F151" s="104">
        <f>SUM(F152:F153)</f>
        <v>12255384</v>
      </c>
      <c r="G151" s="104">
        <f t="shared" ref="G151:J151" si="46">SUM(G152:G153)</f>
        <v>12771129</v>
      </c>
      <c r="H151" s="104">
        <f t="shared" si="46"/>
        <v>13463898</v>
      </c>
      <c r="I151" s="104"/>
      <c r="J151" s="104">
        <f t="shared" si="46"/>
        <v>13463898</v>
      </c>
      <c r="K151" s="47"/>
    </row>
    <row r="152" spans="1:11" ht="96" customHeight="1" x14ac:dyDescent="0.2">
      <c r="A152" s="58"/>
      <c r="B152" s="59"/>
      <c r="C152" s="69"/>
      <c r="D152" s="105"/>
      <c r="E152" s="52" t="s">
        <v>52</v>
      </c>
      <c r="F152" s="54">
        <v>2100385</v>
      </c>
      <c r="G152" s="54">
        <v>2424043</v>
      </c>
      <c r="H152" s="54">
        <v>2924724</v>
      </c>
      <c r="I152" s="54"/>
      <c r="J152" s="54">
        <f t="shared" ref="J152" si="47">H152</f>
        <v>2924724</v>
      </c>
      <c r="K152" s="55"/>
    </row>
    <row r="153" spans="1:11" ht="21" customHeight="1" x14ac:dyDescent="0.2">
      <c r="A153" s="73"/>
      <c r="B153" s="74"/>
      <c r="C153" s="110"/>
      <c r="D153" s="105"/>
      <c r="E153" s="52" t="s">
        <v>111</v>
      </c>
      <c r="F153" s="54">
        <v>10154999</v>
      </c>
      <c r="G153" s="54">
        <v>10347086</v>
      </c>
      <c r="H153" s="54">
        <v>10539174</v>
      </c>
      <c r="I153" s="54"/>
      <c r="J153" s="54">
        <f t="shared" ref="J153" si="48">H153</f>
        <v>10539174</v>
      </c>
      <c r="K153" s="55"/>
    </row>
    <row r="154" spans="1:11" ht="15" customHeight="1" x14ac:dyDescent="0.2">
      <c r="A154" s="111" t="s">
        <v>120</v>
      </c>
      <c r="B154" s="111"/>
      <c r="C154" s="111"/>
      <c r="D154" s="111"/>
      <c r="E154" s="111"/>
      <c r="F154" s="80">
        <f>F143+F138+F104</f>
        <v>101562493</v>
      </c>
      <c r="G154" s="80">
        <f t="shared" ref="G154:H154" si="49">G143+G138+G104</f>
        <v>170225480.79229301</v>
      </c>
      <c r="H154" s="80">
        <f t="shared" si="49"/>
        <v>244199494</v>
      </c>
      <c r="I154" s="81" t="s">
        <v>5</v>
      </c>
      <c r="J154" s="81" t="s">
        <v>5</v>
      </c>
      <c r="K154" s="81" t="s">
        <v>5</v>
      </c>
    </row>
    <row r="155" spans="1:11" s="113" customFormat="1" ht="21" customHeight="1" x14ac:dyDescent="0.2">
      <c r="A155" s="82"/>
      <c r="B155" s="83"/>
      <c r="C155" s="83"/>
      <c r="D155" s="84"/>
      <c r="E155" s="83"/>
      <c r="F155" s="112"/>
      <c r="G155" s="112"/>
      <c r="H155" s="112"/>
      <c r="I155" s="86"/>
      <c r="J155" s="14"/>
      <c r="K155" s="87"/>
    </row>
    <row r="156" spans="1:11" ht="17.25" customHeight="1" x14ac:dyDescent="0.2">
      <c r="A156" s="114" t="s">
        <v>17</v>
      </c>
      <c r="B156" s="115"/>
      <c r="C156" s="115"/>
      <c r="D156" s="115"/>
      <c r="E156" s="116" t="s">
        <v>16</v>
      </c>
      <c r="F156" s="80">
        <f>F154+F98</f>
        <v>702331847</v>
      </c>
      <c r="G156" s="80">
        <f t="shared" ref="G156:H156" si="50">G154+G98</f>
        <v>777516696.79229307</v>
      </c>
      <c r="H156" s="80">
        <f t="shared" si="50"/>
        <v>873864546</v>
      </c>
      <c r="I156" s="81" t="s">
        <v>5</v>
      </c>
      <c r="J156" s="81" t="s">
        <v>5</v>
      </c>
      <c r="K156" s="81" t="s">
        <v>5</v>
      </c>
    </row>
    <row r="157" spans="1:11" ht="36" hidden="1" customHeight="1" x14ac:dyDescent="0.2">
      <c r="A157" s="117" t="s">
        <v>121</v>
      </c>
      <c r="B157" s="117"/>
      <c r="C157" s="117"/>
      <c r="D157" s="117"/>
      <c r="E157" s="117"/>
      <c r="F157" s="117"/>
      <c r="G157" s="117"/>
      <c r="H157" s="117"/>
      <c r="I157" s="117"/>
      <c r="J157" s="117"/>
      <c r="K157" s="117"/>
    </row>
    <row r="159" spans="1:11" x14ac:dyDescent="0.2">
      <c r="F159" s="118"/>
      <c r="G159" s="118"/>
      <c r="H159" s="118"/>
    </row>
    <row r="160" spans="1:11" s="106" customFormat="1" x14ac:dyDescent="0.2">
      <c r="A160" s="1"/>
      <c r="B160" s="106" t="s">
        <v>19</v>
      </c>
      <c r="D160" s="1"/>
      <c r="F160" s="120"/>
      <c r="G160" s="120"/>
      <c r="H160" s="120"/>
      <c r="I160" s="121"/>
      <c r="J160" s="4"/>
      <c r="K160" s="3"/>
    </row>
    <row r="161" spans="1:11" s="106" customFormat="1" x14ac:dyDescent="0.2">
      <c r="A161" s="1"/>
      <c r="B161" s="106" t="s">
        <v>20</v>
      </c>
      <c r="D161" s="1"/>
      <c r="F161" s="120"/>
      <c r="G161" s="120"/>
      <c r="H161" s="120"/>
      <c r="I161" s="121"/>
      <c r="J161" s="4"/>
      <c r="K161" s="3"/>
    </row>
    <row r="162" spans="1:11" s="106" customFormat="1" x14ac:dyDescent="0.2">
      <c r="A162" s="1"/>
      <c r="B162" s="122" t="s">
        <v>21</v>
      </c>
      <c r="D162" s="1"/>
      <c r="F162" s="123"/>
      <c r="G162" s="123"/>
      <c r="H162" s="123"/>
      <c r="I162" s="121"/>
      <c r="J162" s="4"/>
      <c r="K162" s="3"/>
    </row>
    <row r="163" spans="1:11" x14ac:dyDescent="0.2">
      <c r="F163" s="124"/>
      <c r="G163" s="124"/>
      <c r="H163" s="124"/>
    </row>
    <row r="164" spans="1:11" x14ac:dyDescent="0.2">
      <c r="F164" s="124"/>
      <c r="G164" s="124"/>
      <c r="H164" s="124"/>
    </row>
    <row r="165" spans="1:11" x14ac:dyDescent="0.2">
      <c r="F165" s="124"/>
      <c r="G165" s="124"/>
      <c r="H165" s="124"/>
    </row>
    <row r="166" spans="1:11" x14ac:dyDescent="0.2">
      <c r="F166" s="124"/>
    </row>
    <row r="167" spans="1:11" x14ac:dyDescent="0.2">
      <c r="F167" s="124"/>
    </row>
    <row r="168" spans="1:11" x14ac:dyDescent="0.2">
      <c r="F168" s="124"/>
      <c r="G168" s="124"/>
      <c r="H168" s="124"/>
    </row>
    <row r="169" spans="1:11" x14ac:dyDescent="0.2">
      <c r="F169" s="123"/>
    </row>
  </sheetData>
  <mergeCells count="51">
    <mergeCell ref="A12:D12"/>
    <mergeCell ref="A98:E98"/>
    <mergeCell ref="A157:K157"/>
    <mergeCell ref="C2:I2"/>
    <mergeCell ref="A9:A10"/>
    <mergeCell ref="B9:B10"/>
    <mergeCell ref="E9:E10"/>
    <mergeCell ref="F9:J9"/>
    <mergeCell ref="C4:H4"/>
    <mergeCell ref="C5:H5"/>
    <mergeCell ref="C7:H7"/>
    <mergeCell ref="C9:D10"/>
    <mergeCell ref="C100:H100"/>
    <mergeCell ref="F102:J102"/>
    <mergeCell ref="K9:K10"/>
    <mergeCell ref="C11:D11"/>
    <mergeCell ref="C44:D44"/>
    <mergeCell ref="A45:D45"/>
    <mergeCell ref="C46:D46"/>
    <mergeCell ref="K102:K103"/>
    <mergeCell ref="A105:C135"/>
    <mergeCell ref="A102:A103"/>
    <mergeCell ref="B102:B103"/>
    <mergeCell ref="C102:C103"/>
    <mergeCell ref="D102:D103"/>
    <mergeCell ref="E102:E103"/>
    <mergeCell ref="A47:D49"/>
    <mergeCell ref="C50:D50"/>
    <mergeCell ref="A51:D55"/>
    <mergeCell ref="C56:D56"/>
    <mergeCell ref="A57:D64"/>
    <mergeCell ref="C65:D65"/>
    <mergeCell ref="A25:D31"/>
    <mergeCell ref="C32:D32"/>
    <mergeCell ref="A33:D35"/>
    <mergeCell ref="C36:D36"/>
    <mergeCell ref="A37:D43"/>
    <mergeCell ref="C24:D24"/>
    <mergeCell ref="C13:D13"/>
    <mergeCell ref="C15:D15"/>
    <mergeCell ref="A14:D14"/>
    <mergeCell ref="A16:D23"/>
    <mergeCell ref="A66:D74"/>
    <mergeCell ref="C77:D77"/>
    <mergeCell ref="A78:D81"/>
    <mergeCell ref="A156:E156"/>
    <mergeCell ref="A154:E154"/>
    <mergeCell ref="C85:D85"/>
    <mergeCell ref="A86:D91"/>
    <mergeCell ref="A139:C142"/>
    <mergeCell ref="A144:C152"/>
  </mergeCells>
  <printOptions horizontalCentered="1"/>
  <pageMargins left="0.23622047244094491" right="0.23622047244094491" top="0.74803149606299213" bottom="0.74803149606299213" header="0.31496062992125984" footer="0.31496062992125984"/>
  <pageSetup paperSize="9" scale="75" orientation="landscape" r:id="rId1"/>
  <headerFooter differentFirst="1">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saraksts</vt:lpstr>
      <vt:lpstr>saraksts!Print_Area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Vēsma Skudra</dc:creator>
  <cp:lastModifiedBy>Sandra Kasparenko</cp:lastModifiedBy>
  <cp:lastPrinted>2021-06-30T11:52:41Z</cp:lastPrinted>
  <dcterms:created xsi:type="dcterms:W3CDTF">2017-01-18T11:58:06Z</dcterms:created>
  <dcterms:modified xsi:type="dcterms:W3CDTF">2021-08-26T13:08:36Z</dcterms:modified>
</cp:coreProperties>
</file>