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1 ESFONDI 2014-2020\08-11 TP2.kārta\Publicitāte\Mājas lapai\932.4\"/>
    </mc:Choice>
  </mc:AlternateContent>
  <xr:revisionPtr revIDLastSave="0" documentId="8_{AFFB29AE-AA22-48B6-99D2-BF5DFA94523B}" xr6:coauthVersionLast="45" xr6:coauthVersionMax="45" xr10:uidLastSave="{00000000-0000-0000-0000-000000000000}"/>
  <bookViews>
    <workbookView xWindow="-23148" yWindow="-84" windowWidth="23256" windowHeight="12576" tabRatio="812" activeTab="2" xr2:uid="{00000000-000D-0000-FFFF-FFFF00000000}"/>
  </bookViews>
  <sheets>
    <sheet name="Ģimenes ārsta prakse" sheetId="40" r:id="rId1"/>
    <sheet name="Līguma pielikums" sheetId="36" r:id="rId2"/>
    <sheet name="Projekta 2.pielikums" sheetId="37" r:id="rId3"/>
    <sheet name="Pārbaude" sheetId="32" state="hidden" r:id="rId4"/>
  </sheets>
  <definedNames>
    <definedName name="_xlnm.Print_Area" localSheetId="0">'Ģimenes ārsta prakse'!$A$1:$I$29</definedName>
    <definedName name="_xlnm.Print_Area" localSheetId="1">'Līguma pielikums'!$A$1:$D$4</definedName>
    <definedName name="_xlnm.Print_Area" localSheetId="2">'Projekta 2.pielikums'!$A$1:$J$12</definedName>
    <definedName name="solver_adj" localSheetId="2" hidden="1">'Projekta 2.pielikums'!$L$10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'Projekta 2.pielikums'!$I$7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971457</definedName>
    <definedName name="solver_ver" localSheetId="2" hidden="1">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40" l="1"/>
  <c r="A4" i="36" s="1"/>
  <c r="W29" i="40" l="1"/>
  <c r="X28" i="40"/>
  <c r="F28" i="40" s="1"/>
  <c r="J28" i="40"/>
  <c r="X27" i="40"/>
  <c r="J27" i="40"/>
  <c r="X26" i="40"/>
  <c r="F26" i="40" s="1"/>
  <c r="J26" i="40"/>
  <c r="X25" i="40"/>
  <c r="F25" i="40" s="1"/>
  <c r="J25" i="40"/>
  <c r="X24" i="40"/>
  <c r="F24" i="40" s="1"/>
  <c r="J24" i="40"/>
  <c r="X23" i="40"/>
  <c r="F23" i="40" s="1"/>
  <c r="J23" i="40"/>
  <c r="X22" i="40"/>
  <c r="F22" i="40" s="1"/>
  <c r="J22" i="40"/>
  <c r="X21" i="40"/>
  <c r="F21" i="40" s="1"/>
  <c r="J21" i="40"/>
  <c r="X20" i="40"/>
  <c r="F20" i="40" s="1"/>
  <c r="J20" i="40"/>
  <c r="X19" i="40"/>
  <c r="F19" i="40" s="1"/>
  <c r="J19" i="40"/>
  <c r="X18" i="40"/>
  <c r="F18" i="40" s="1"/>
  <c r="J18" i="40"/>
  <c r="X17" i="40"/>
  <c r="F17" i="40" s="1"/>
  <c r="J17" i="40"/>
  <c r="X16" i="40"/>
  <c r="F16" i="40" s="1"/>
  <c r="J16" i="40"/>
  <c r="X15" i="40"/>
  <c r="F15" i="40" s="1"/>
  <c r="J15" i="40"/>
  <c r="X14" i="40"/>
  <c r="F14" i="40" s="1"/>
  <c r="J14" i="40"/>
  <c r="X13" i="40"/>
  <c r="J13" i="40"/>
  <c r="X12" i="40"/>
  <c r="F12" i="40" s="1"/>
  <c r="J12" i="40"/>
  <c r="X11" i="40"/>
  <c r="F11" i="40" s="1"/>
  <c r="J11" i="40"/>
  <c r="X10" i="40"/>
  <c r="F10" i="40" s="1"/>
  <c r="J10" i="40"/>
  <c r="X9" i="40"/>
  <c r="F9" i="40" s="1"/>
  <c r="J9" i="40"/>
  <c r="X8" i="40"/>
  <c r="F8" i="40" s="1"/>
  <c r="J8" i="40"/>
  <c r="F27" i="40"/>
  <c r="X29" i="40" l="1"/>
  <c r="Y9" i="40"/>
  <c r="Y11" i="40"/>
  <c r="Z11" i="40" s="1"/>
  <c r="Y13" i="40"/>
  <c r="Z13" i="40" s="1"/>
  <c r="Y15" i="40"/>
  <c r="Z15" i="40" s="1"/>
  <c r="Y17" i="40"/>
  <c r="Z17" i="40" s="1"/>
  <c r="Y19" i="40"/>
  <c r="Z19" i="40" s="1"/>
  <c r="Y21" i="40"/>
  <c r="Z21" i="40" s="1"/>
  <c r="Y23" i="40"/>
  <c r="Z23" i="40" s="1"/>
  <c r="Y25" i="40"/>
  <c r="Z25" i="40" s="1"/>
  <c r="Y27" i="40"/>
  <c r="Z27" i="40" s="1"/>
  <c r="J29" i="40"/>
  <c r="Y10" i="40"/>
  <c r="Y12" i="40"/>
  <c r="Z12" i="40" s="1"/>
  <c r="Y14" i="40"/>
  <c r="Z14" i="40" s="1"/>
  <c r="Y16" i="40"/>
  <c r="Z16" i="40" s="1"/>
  <c r="Y18" i="40"/>
  <c r="Z18" i="40" s="1"/>
  <c r="Y20" i="40"/>
  <c r="Z20" i="40" s="1"/>
  <c r="Y22" i="40"/>
  <c r="Z22" i="40" s="1"/>
  <c r="Y24" i="40"/>
  <c r="Z24" i="40" s="1"/>
  <c r="Y26" i="40"/>
  <c r="Z26" i="40" s="1"/>
  <c r="Y28" i="40"/>
  <c r="Z28" i="40" s="1"/>
  <c r="Z9" i="40"/>
  <c r="E9" i="40"/>
  <c r="G9" i="40" s="1"/>
  <c r="Z10" i="40"/>
  <c r="E10" i="40"/>
  <c r="G10" i="40" s="1"/>
  <c r="Y8" i="40"/>
  <c r="F13" i="40"/>
  <c r="F29" i="40" s="1"/>
  <c r="E18" i="40"/>
  <c r="G18" i="40" s="1"/>
  <c r="E20" i="40"/>
  <c r="G20" i="40" s="1"/>
  <c r="E15" i="40"/>
  <c r="G15" i="40" s="1"/>
  <c r="E17" i="40"/>
  <c r="G17" i="40" s="1"/>
  <c r="E19" i="40"/>
  <c r="G19" i="40" s="1"/>
  <c r="L11" i="37"/>
  <c r="L7" i="37"/>
  <c r="L9" i="37" s="1"/>
  <c r="I14" i="37"/>
  <c r="E28" i="40" l="1"/>
  <c r="G28" i="40" s="1"/>
  <c r="E23" i="40"/>
  <c r="G23" i="40" s="1"/>
  <c r="E26" i="40"/>
  <c r="G26" i="40" s="1"/>
  <c r="E12" i="40"/>
  <c r="G12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Y29" i="40"/>
  <c r="Z29" i="40" s="1"/>
  <c r="Z8" i="40"/>
  <c r="E8" i="40"/>
  <c r="G8" i="40" s="1"/>
  <c r="E25" i="40"/>
  <c r="G25" i="40" s="1"/>
  <c r="E27" i="40"/>
  <c r="G27" i="40" s="1"/>
  <c r="E11" i="40"/>
  <c r="G11" i="40" s="1"/>
  <c r="L12" i="37"/>
  <c r="H8" i="40" l="1"/>
  <c r="E29" i="40"/>
  <c r="G29" i="40" s="1"/>
  <c r="I8" i="40" l="1"/>
  <c r="I29" i="40" s="1"/>
  <c r="H29" i="40"/>
  <c r="B4" i="36" s="1"/>
  <c r="C4" i="36" s="1"/>
  <c r="L14" i="37"/>
  <c r="E10" i="37" l="1"/>
  <c r="C8" i="37"/>
  <c r="H5" i="37"/>
  <c r="H10" i="37"/>
  <c r="F8" i="37"/>
  <c r="D6" i="37"/>
  <c r="B5" i="37"/>
  <c r="D8" i="37"/>
  <c r="B8" i="37"/>
  <c r="E8" i="37"/>
  <c r="B6" i="37"/>
  <c r="C10" i="37"/>
  <c r="F5" i="37"/>
  <c r="F6" i="37"/>
  <c r="C5" i="37"/>
  <c r="H8" i="37"/>
  <c r="B10" i="37"/>
  <c r="G8" i="37"/>
  <c r="E6" i="37"/>
  <c r="F10" i="37"/>
  <c r="E5" i="37"/>
  <c r="H6" i="37"/>
  <c r="G10" i="37"/>
  <c r="C6" i="37"/>
  <c r="D5" i="37"/>
  <c r="G6" i="37"/>
  <c r="D10" i="37"/>
  <c r="G5" i="37"/>
  <c r="E11" i="37" l="1"/>
  <c r="H11" i="37"/>
  <c r="I10" i="37"/>
  <c r="D7" i="37"/>
  <c r="D9" i="37" s="1"/>
  <c r="B11" i="37"/>
  <c r="G11" i="37"/>
  <c r="H7" i="37"/>
  <c r="H9" i="37" s="1"/>
  <c r="G7" i="37"/>
  <c r="G9" i="37" s="1"/>
  <c r="C11" i="37"/>
  <c r="D11" i="37"/>
  <c r="I8" i="37"/>
  <c r="I6" i="37"/>
  <c r="E7" i="37"/>
  <c r="E9" i="37" s="1"/>
  <c r="E12" i="37" s="1"/>
  <c r="C7" i="37"/>
  <c r="C9" i="37" s="1"/>
  <c r="F7" i="37"/>
  <c r="F9" i="37" s="1"/>
  <c r="F11" i="37"/>
  <c r="C4" i="32"/>
  <c r="H12" i="37" l="1"/>
  <c r="G12" i="37"/>
  <c r="F12" i="37"/>
  <c r="I11" i="37"/>
  <c r="C12" i="37"/>
  <c r="D12" i="37"/>
  <c r="C10" i="36"/>
  <c r="B2" i="32" l="1"/>
  <c r="D2" i="32" s="1"/>
  <c r="B3" i="32"/>
  <c r="D3" i="32" s="1"/>
  <c r="D4" i="32" l="1"/>
  <c r="C9" i="36"/>
  <c r="C8" i="36" s="1"/>
  <c r="B4" i="32"/>
  <c r="I5" i="37"/>
  <c r="B7" i="37"/>
  <c r="B9" i="37" s="1"/>
  <c r="B9" i="36" l="1"/>
  <c r="N9" i="37"/>
  <c r="I9" i="37"/>
  <c r="B12" i="37"/>
  <c r="I12" i="37" s="1"/>
  <c r="I7" i="37"/>
  <c r="B10" i="36" s="1"/>
  <c r="O9" i="37" l="1"/>
  <c r="B8" i="36"/>
  <c r="J6" i="37"/>
  <c r="J9" i="37"/>
  <c r="J10" i="37"/>
  <c r="J11" i="37"/>
  <c r="J12" i="37"/>
  <c r="J8" i="37"/>
  <c r="J5" i="37"/>
  <c r="J7" i="37"/>
</calcChain>
</file>

<file path=xl/sharedStrings.xml><?xml version="1.0" encoding="utf-8"?>
<sst xmlns="http://schemas.openxmlformats.org/spreadsheetml/2006/main" count="85" uniqueCount="64">
  <si>
    <t>KOPĀ:</t>
  </si>
  <si>
    <t xml:space="preserve">
</t>
  </si>
  <si>
    <t>Kopā:</t>
  </si>
  <si>
    <t>Publiskais finansējums</t>
  </si>
  <si>
    <t>Privātais finansējums</t>
  </si>
  <si>
    <t>Aprēķinātais</t>
  </si>
  <si>
    <t>Reālais</t>
  </si>
  <si>
    <t>Nepieciešamā korekcija</t>
  </si>
  <si>
    <t>Maksimālais publiskais finansējums [EUR]</t>
  </si>
  <si>
    <t>Minimālais privātais finansējums [EUR]</t>
  </si>
  <si>
    <t>Attības izmaksas [EUR]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</si>
  <si>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</si>
  <si>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</si>
  <si>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</si>
  <si>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</si>
  <si>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</si>
  <si>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>3 = 1 – 2</t>
  </si>
  <si>
    <t xml:space="preserve">
</t>
  </si>
  <si>
    <t>Finansēšanas plāns</t>
  </si>
  <si>
    <t>Finansējuma avots</t>
  </si>
  <si>
    <t>Kopējās attiecināmās izmaksas</t>
  </si>
  <si>
    <t>Kopējās izmaksas</t>
  </si>
  <si>
    <t>Summa</t>
  </si>
  <si>
    <t>2019.gads</t>
  </si>
  <si>
    <t>2020.gads</t>
  </si>
  <si>
    <t>2021.gads</t>
  </si>
  <si>
    <t>2022.gads</t>
  </si>
  <si>
    <t>Kopā</t>
  </si>
  <si>
    <t>%</t>
  </si>
  <si>
    <t>Eiropas Reģionālās attīstības fonda finansējums</t>
  </si>
  <si>
    <t>% no attiecināmajām izmaksām</t>
  </si>
  <si>
    <t>Kopējās neattiecināmās izmaksas</t>
  </si>
  <si>
    <t>Pārbaude</t>
  </si>
  <si>
    <t>Aprēķins:</t>
  </si>
  <si>
    <t>Projekts</t>
  </si>
  <si>
    <t>Kopējās izmaksas
[EUR]</t>
  </si>
  <si>
    <t>Finansējuma avota intensitāte</t>
  </si>
  <si>
    <t>Izmaksu sadalījums pa gadiem (%)</t>
  </si>
  <si>
    <t>Nr.</t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</si>
  <si>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</si>
  <si>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</si>
  <si>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</si>
  <si>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</si>
  <si>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Mēnesis, gads</t>
  </si>
  <si>
    <t>Ģimenes ārsts vai pediatrs, prakse (vārds, uzvārds, prakses nosaukums)</t>
  </si>
  <si>
    <t xml:space="preserve">LcitsN
Citu darbību veikšanai paredzētais laiks attiecīgajā periodā,  ņemot vērā, ka viena pakalpojuma sniegšanas laiks 13,6 minūtes, aprēķina izmantojot  šādu formulu: 
LcitsN= Nmaksas  x 0,227  </t>
  </si>
  <si>
    <t>Finansējuma saņēmēja sniegtie dati par 12 kalendārajiem mēnešiem (pārskata periods pēc izvēles, attiecīgi precizējot 6.rindu)</t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</si>
  <si>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</si>
  <si>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</si>
  <si>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t>7=5/(5+6)*100</t>
  </si>
  <si>
    <t>Ģimenes ārstu prakse</t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</si>
  <si>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</si>
  <si>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Finansējuma saņēmēja sniegtie dati  par 12 kalendārajiem mēnešiem (pārskata periodam jāsakrīt ar 10.kolonnā norādīto)</t>
  </si>
  <si>
    <t>vārds, uzvārds, prakses nosaukums</t>
  </si>
  <si>
    <t>Informācija par ģimenes ārstu praksēm</t>
  </si>
  <si>
    <t>9=4-8</t>
  </si>
  <si>
    <t>8=5/(5+6)*4</t>
  </si>
  <si>
    <t>2023.gads</t>
  </si>
  <si>
    <t>2024.gads</t>
  </si>
  <si>
    <t>2025.gads</t>
  </si>
  <si>
    <t>Valsts budžeta finansējums</t>
  </si>
  <si>
    <t>Publiskās attiecināmās izmaksas</t>
  </si>
  <si>
    <t>Privātās attiecināmās izmaksas</t>
  </si>
  <si>
    <t>Privātās neattiecināmās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</si>
</sst>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u/>
      <sz val="14"/>
      <name val="Arial Narrow"/>
      <family val="2"/>
      <charset val="186"/>
    </font>
    <font>
      <sz val="11"/>
      <name val="Arial Narrow"/>
      <family val="2"/>
      <charset val="186"/>
    </font>
    <font>
      <b/>
      <sz val="12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sz val="12"/>
      <name val="Arial Narrow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i/>
      <sz val="12"/>
      <name val="Arial Narrow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6" fillId="5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8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2" fillId="8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 indent="3"/>
    </xf>
    <xf numFmtId="4" fontId="14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10" fontId="14" fillId="0" borderId="1" xfId="1" applyNumberFormat="1" applyFont="1" applyFill="1" applyBorder="1" applyAlignment="1">
      <alignment horizontal="right" vertical="center" wrapText="1"/>
    </xf>
    <xf numFmtId="9" fontId="9" fillId="0" borderId="1" xfId="1" applyFont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 indent="2"/>
    </xf>
    <xf numFmtId="4" fontId="12" fillId="7" borderId="1" xfId="0" applyNumberFormat="1" applyFont="1" applyFill="1" applyBorder="1" applyAlignment="1">
      <alignment vertical="center"/>
    </xf>
    <xf numFmtId="10" fontId="12" fillId="7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 indent="2"/>
    </xf>
    <xf numFmtId="0" fontId="12" fillId="6" borderId="1" xfId="0" applyFont="1" applyFill="1" applyBorder="1" applyAlignment="1">
      <alignment horizontal="left" vertical="center" wrapText="1" indent="1"/>
    </xf>
    <xf numFmtId="4" fontId="12" fillId="6" borderId="1" xfId="0" applyNumberFormat="1" applyFont="1" applyFill="1" applyBorder="1" applyAlignment="1">
      <alignment vertical="center"/>
    </xf>
    <xf numFmtId="10" fontId="14" fillId="6" borderId="1" xfId="1" applyNumberFormat="1" applyFont="1" applyFill="1" applyBorder="1" applyAlignment="1">
      <alignment horizontal="right" vertical="center" wrapText="1"/>
    </xf>
    <xf numFmtId="10" fontId="12" fillId="6" borderId="1" xfId="1" applyNumberFormat="1" applyFont="1" applyFill="1" applyBorder="1" applyAlignment="1">
      <alignment horizontal="right" vertical="center" wrapText="1"/>
    </xf>
    <xf numFmtId="4" fontId="12" fillId="8" borderId="1" xfId="0" applyNumberFormat="1" applyFont="1" applyFill="1" applyBorder="1" applyAlignment="1">
      <alignment vertical="center"/>
    </xf>
    <xf numFmtId="10" fontId="12" fillId="8" borderId="1" xfId="1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43" fontId="9" fillId="0" borderId="1" xfId="2" applyFont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1" fontId="9" fillId="0" borderId="0" xfId="1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3" borderId="0" xfId="0" applyFont="1" applyFill="1" applyProtection="1"/>
    <xf numFmtId="0" fontId="19" fillId="9" borderId="11" xfId="0" applyFont="1" applyFill="1" applyBorder="1" applyAlignment="1" applyProtection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4" fontId="17" fillId="3" borderId="1" xfId="0" applyNumberFormat="1" applyFont="1" applyFill="1" applyBorder="1" applyAlignment="1" applyProtection="1">
      <alignment horizontal="center" vertical="center" wrapText="1"/>
    </xf>
    <xf numFmtId="3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 applyProtection="1">
      <alignment horizontal="center" vertical="center" wrapText="1"/>
      <protection locked="0"/>
    </xf>
    <xf numFmtId="3" fontId="22" fillId="0" borderId="1" xfId="0" applyNumberFormat="1" applyFont="1" applyFill="1" applyBorder="1" applyAlignment="1" applyProtection="1">
      <alignment horizontal="center" vertical="center"/>
    </xf>
    <xf numFmtId="9" fontId="22" fillId="0" borderId="1" xfId="0" applyNumberFormat="1" applyFont="1" applyFill="1" applyBorder="1" applyAlignment="1" applyProtection="1">
      <alignment horizontal="center" vertical="center"/>
    </xf>
    <xf numFmtId="3" fontId="15" fillId="3" borderId="1" xfId="0" applyNumberFormat="1" applyFont="1" applyFill="1" applyBorder="1" applyAlignment="1" applyProtection="1">
      <alignment horizontal="center" vertical="center"/>
    </xf>
    <xf numFmtId="0" fontId="23" fillId="3" borderId="0" xfId="0" applyFont="1" applyFill="1" applyProtection="1"/>
    <xf numFmtId="0" fontId="18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17" fontId="20" fillId="9" borderId="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2" fontId="15" fillId="3" borderId="0" xfId="0" applyNumberFormat="1" applyFont="1" applyFill="1" applyProtection="1"/>
    <xf numFmtId="0" fontId="19" fillId="9" borderId="18" xfId="0" applyFont="1" applyFill="1" applyBorder="1" applyAlignment="1" applyProtection="1">
      <alignment horizontal="center" vertical="center" wrapText="1"/>
    </xf>
    <xf numFmtId="3" fontId="22" fillId="0" borderId="7" xfId="0" applyNumberFormat="1" applyFont="1" applyFill="1" applyBorder="1" applyAlignment="1" applyProtection="1">
      <alignment horizontal="center" vertical="center"/>
      <protection locked="0"/>
    </xf>
    <xf numFmtId="3" fontId="15" fillId="3" borderId="7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28" fillId="8" borderId="1" xfId="0" applyFont="1" applyFill="1" applyBorder="1" applyAlignment="1">
      <alignment horizontal="right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9" fillId="9" borderId="12" xfId="0" applyFont="1" applyFill="1" applyBorder="1" applyAlignment="1" applyProtection="1">
      <alignment horizontal="center" vertical="center" wrapText="1"/>
    </xf>
    <xf numFmtId="0" fontId="19" fillId="9" borderId="13" xfId="0" applyFont="1" applyFill="1" applyBorder="1" applyAlignment="1" applyProtection="1">
      <alignment horizontal="center" vertical="center" wrapText="1"/>
    </xf>
    <xf numFmtId="0" fontId="19" fillId="9" borderId="0" xfId="0" applyFont="1" applyFill="1" applyBorder="1" applyAlignment="1" applyProtection="1">
      <alignment horizontal="center" vertical="center" wrapText="1"/>
    </xf>
    <xf numFmtId="0" fontId="19" fillId="9" borderId="11" xfId="0" applyFont="1" applyFill="1" applyBorder="1" applyAlignment="1" applyProtection="1">
      <alignment horizontal="center" vertical="center" wrapText="1"/>
    </xf>
    <xf numFmtId="0" fontId="24" fillId="9" borderId="2" xfId="0" applyFont="1" applyFill="1" applyBorder="1" applyAlignment="1" applyProtection="1">
      <alignment horizontal="center" vertical="center" wrapText="1"/>
    </xf>
    <xf numFmtId="0" fontId="24" fillId="9" borderId="14" xfId="0" applyFont="1" applyFill="1" applyBorder="1" applyAlignment="1" applyProtection="1">
      <alignment horizontal="center" vertical="center" wrapText="1"/>
    </xf>
    <xf numFmtId="0" fontId="24" fillId="9" borderId="3" xfId="0" applyFont="1" applyFill="1" applyBorder="1" applyAlignment="1" applyProtection="1">
      <alignment horizontal="center" vertical="center" wrapText="1"/>
    </xf>
    <xf numFmtId="0" fontId="19" fillId="9" borderId="6" xfId="0" applyFont="1" applyFill="1" applyBorder="1" applyAlignment="1" applyProtection="1">
      <alignment horizontal="center" vertical="center" wrapText="1"/>
    </xf>
    <xf numFmtId="0" fontId="19" fillId="9" borderId="10" xfId="0" applyFont="1" applyFill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right" vertical="center" wrapText="1"/>
    </xf>
    <xf numFmtId="3" fontId="15" fillId="3" borderId="15" xfId="0" applyNumberFormat="1" applyFont="1" applyFill="1" applyBorder="1" applyAlignment="1" applyProtection="1">
      <alignment horizontal="center"/>
    </xf>
    <xf numFmtId="3" fontId="15" fillId="3" borderId="16" xfId="0" applyNumberFormat="1" applyFont="1" applyFill="1" applyBorder="1" applyAlignment="1" applyProtection="1">
      <alignment horizontal="center"/>
    </xf>
    <xf numFmtId="3" fontId="15" fillId="3" borderId="17" xfId="0" applyNumberFormat="1" applyFont="1" applyFill="1" applyBorder="1" applyAlignment="1" applyProtection="1">
      <alignment horizontal="center"/>
    </xf>
    <xf numFmtId="0" fontId="15" fillId="9" borderId="10" xfId="0" applyFont="1" applyFill="1" applyBorder="1" applyAlignment="1" applyProtection="1">
      <alignment horizontal="center" vertical="center" wrapText="1"/>
    </xf>
    <xf numFmtId="0" fontId="15" fillId="9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Z38"/>
  <sheetViews>
    <sheetView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6.85546875" customWidth="1"/>
    <col min="2" max="2" width="18.85546875" customWidth="1"/>
    <col min="3" max="3" width="18.140625" customWidth="1"/>
    <col min="4" max="4" width="12.85546875" customWidth="1"/>
    <col min="5" max="5" width="14.140625" customWidth="1"/>
    <col min="6" max="6" width="14.42578125" customWidth="1"/>
    <col min="7" max="7" width="15.7109375" customWidth="1"/>
    <col min="8" max="9" width="14" customWidth="1"/>
    <col min="23" max="23" width="27" customWidth="1"/>
    <col min="24" max="25" width="28.42578125" customWidth="1"/>
    <col min="26" max="26" width="29" customWidth="1"/>
  </cols>
  <sheetData>
    <row r="1" spans="1:26" ht="18.75" customHeight="1" x14ac:dyDescent="0.25">
      <c r="A1" s="90" t="s">
        <v>54</v>
      </c>
      <c r="B1" s="90"/>
      <c r="C1" s="90"/>
      <c r="D1" s="90"/>
      <c r="E1" s="90"/>
      <c r="F1" s="90"/>
      <c r="G1" s="90"/>
      <c r="H1" s="90"/>
      <c r="I1" s="90"/>
    </row>
    <row r="2" spans="1:26" ht="97.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76" t="s">
        <v>46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57" t="s">
        <v>52</v>
      </c>
      <c r="X2" s="58"/>
      <c r="Y2" s="58"/>
      <c r="Z2" s="58"/>
    </row>
    <row r="3" spans="1:26" ht="15" customHeight="1" x14ac:dyDescent="0.25">
      <c r="A3" s="89" t="s">
        <v>38</v>
      </c>
      <c r="B3" s="89"/>
      <c r="C3" s="89" t="s">
        <v>44</v>
      </c>
      <c r="D3" s="89" t="s">
        <v>10</v>
      </c>
      <c r="E3" s="89" t="s">
        <v>47</v>
      </c>
      <c r="F3" s="89" t="s">
        <v>48</v>
      </c>
      <c r="G3" s="89" t="s">
        <v>51</v>
      </c>
      <c r="H3" s="89" t="s">
        <v>8</v>
      </c>
      <c r="I3" s="89" t="s">
        <v>9</v>
      </c>
      <c r="J3" s="79" t="s">
        <v>39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3" t="s">
        <v>40</v>
      </c>
      <c r="X3" s="83" t="s">
        <v>45</v>
      </c>
      <c r="Y3" s="83" t="s">
        <v>41</v>
      </c>
      <c r="Z3" s="83" t="s">
        <v>42</v>
      </c>
    </row>
    <row r="4" spans="1:26" ht="57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84"/>
      <c r="X4" s="84"/>
      <c r="Y4" s="84"/>
      <c r="Z4" s="84"/>
    </row>
    <row r="5" spans="1:26" ht="33.7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46" t="s">
        <v>2</v>
      </c>
      <c r="K5" s="86" t="s">
        <v>43</v>
      </c>
      <c r="L5" s="87"/>
      <c r="M5" s="87"/>
      <c r="N5" s="87"/>
      <c r="O5" s="87"/>
      <c r="P5" s="87"/>
      <c r="Q5" s="87"/>
      <c r="R5" s="87"/>
      <c r="S5" s="87"/>
      <c r="T5" s="87"/>
      <c r="U5" s="87"/>
      <c r="V5" s="88"/>
      <c r="W5" s="84"/>
      <c r="X5" s="84"/>
      <c r="Y5" s="84"/>
      <c r="Z5" s="84"/>
    </row>
    <row r="6" spans="1:26" ht="32.25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62"/>
      <c r="K6" s="59">
        <v>43525</v>
      </c>
      <c r="L6" s="59">
        <v>43556</v>
      </c>
      <c r="M6" s="59">
        <v>43586</v>
      </c>
      <c r="N6" s="59">
        <v>43617</v>
      </c>
      <c r="O6" s="59">
        <v>43647</v>
      </c>
      <c r="P6" s="59">
        <v>43678</v>
      </c>
      <c r="Q6" s="59">
        <v>43709</v>
      </c>
      <c r="R6" s="59">
        <v>43739</v>
      </c>
      <c r="S6" s="59">
        <v>43770</v>
      </c>
      <c r="T6" s="59">
        <v>43800</v>
      </c>
      <c r="U6" s="59">
        <v>43831</v>
      </c>
      <c r="V6" s="59">
        <v>43862</v>
      </c>
      <c r="W6" s="85"/>
      <c r="X6" s="85"/>
      <c r="Y6" s="85"/>
      <c r="Z6" s="85"/>
    </row>
    <row r="7" spans="1:26" ht="23.25" customHeight="1" x14ac:dyDescent="0.2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 t="s">
        <v>49</v>
      </c>
      <c r="H7" s="44" t="s">
        <v>56</v>
      </c>
      <c r="I7" s="44" t="s">
        <v>55</v>
      </c>
      <c r="J7" s="96">
        <v>8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47">
        <v>9</v>
      </c>
      <c r="X7" s="47">
        <v>10</v>
      </c>
      <c r="Y7" s="47">
        <v>11</v>
      </c>
      <c r="Z7" s="47">
        <v>12</v>
      </c>
    </row>
    <row r="8" spans="1:26" ht="45" x14ac:dyDescent="0.25">
      <c r="A8" s="65">
        <v>1</v>
      </c>
      <c r="B8" s="66" t="s">
        <v>50</v>
      </c>
      <c r="C8" s="66" t="s">
        <v>53</v>
      </c>
      <c r="D8" s="67"/>
      <c r="E8" s="67">
        <f t="shared" ref="E8:E28" si="0">Y8</f>
        <v>0</v>
      </c>
      <c r="F8" s="67">
        <f t="shared" ref="F8:F28" si="1">X8</f>
        <v>0</v>
      </c>
      <c r="G8" s="71" t="str">
        <f>IF(E8&gt;0,ROUND(E8/(E8+F8),4),"0.00")</f>
        <v>0.00</v>
      </c>
      <c r="H8" s="74" t="str">
        <f>IF((E8+F8)&gt;0,ROUND(E8/(E8+F8)*D8,2),"0.00")</f>
        <v>0.00</v>
      </c>
      <c r="I8" s="67">
        <f>D8-H8</f>
        <v>0</v>
      </c>
      <c r="J8" s="63">
        <f>SUM(K8:V8)</f>
        <v>0</v>
      </c>
      <c r="K8" s="51"/>
      <c r="L8" s="51"/>
      <c r="M8" s="51"/>
      <c r="N8" s="51"/>
      <c r="O8" s="51"/>
      <c r="P8" s="51"/>
      <c r="Q8" s="51"/>
      <c r="R8" s="52"/>
      <c r="S8" s="51"/>
      <c r="T8" s="51"/>
      <c r="U8" s="51"/>
      <c r="V8" s="51"/>
      <c r="W8" s="51">
        <v>0</v>
      </c>
      <c r="X8" s="53">
        <f>W8*0.227</f>
        <v>0</v>
      </c>
      <c r="Y8" s="53">
        <f>J8-X8</f>
        <v>0</v>
      </c>
      <c r="Z8" s="54" t="e">
        <f>Y8/(Y8+X8)*100%</f>
        <v>#DIV/0!</v>
      </c>
    </row>
    <row r="9" spans="1:26" ht="16.5" hidden="1" customHeight="1" thickBot="1" x14ac:dyDescent="0.3">
      <c r="A9" s="48">
        <v>2</v>
      </c>
      <c r="B9" s="48">
        <v>0</v>
      </c>
      <c r="C9" s="49">
        <v>0</v>
      </c>
      <c r="D9" s="49"/>
      <c r="E9" s="50">
        <f t="shared" si="0"/>
        <v>0</v>
      </c>
      <c r="F9" s="50">
        <f t="shared" si="1"/>
        <v>0</v>
      </c>
      <c r="G9" s="71" t="str">
        <f t="shared" ref="G9:G29" si="2">IF(E9&gt;0,ROUND(E9/(E9+F9),4),"0.00")</f>
        <v>0.00</v>
      </c>
      <c r="H9" s="48"/>
      <c r="I9" s="48"/>
      <c r="J9" s="63">
        <f t="shared" ref="J9:J28" si="3">SUM(K9:V9)</f>
        <v>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3">
        <f>W9*0.215</f>
        <v>0</v>
      </c>
      <c r="Y9" s="53">
        <f t="shared" ref="Y9:Y28" si="4">J9-X9</f>
        <v>0</v>
      </c>
      <c r="Z9" s="54" t="e">
        <f t="shared" ref="Z9:Z29" si="5">Y9/(Y9+X9)*100%</f>
        <v>#DIV/0!</v>
      </c>
    </row>
    <row r="10" spans="1:26" ht="15.75" hidden="1" x14ac:dyDescent="0.25">
      <c r="A10" s="48">
        <v>3</v>
      </c>
      <c r="B10" s="48">
        <v>0</v>
      </c>
      <c r="C10" s="49">
        <v>0</v>
      </c>
      <c r="D10" s="49"/>
      <c r="E10" s="50">
        <f t="shared" si="0"/>
        <v>0</v>
      </c>
      <c r="F10" s="50">
        <f t="shared" si="1"/>
        <v>0</v>
      </c>
      <c r="G10" s="71" t="str">
        <f t="shared" si="2"/>
        <v>0.00</v>
      </c>
      <c r="H10" s="48"/>
      <c r="I10" s="48"/>
      <c r="J10" s="63">
        <f t="shared" si="3"/>
        <v>0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3">
        <f t="shared" ref="X10:X11" si="6">W10*0.215</f>
        <v>0</v>
      </c>
      <c r="Y10" s="53">
        <f t="shared" si="4"/>
        <v>0</v>
      </c>
      <c r="Z10" s="54" t="e">
        <f t="shared" si="5"/>
        <v>#DIV/0!</v>
      </c>
    </row>
    <row r="11" spans="1:26" ht="15.75" hidden="1" x14ac:dyDescent="0.25">
      <c r="A11" s="48">
        <v>4</v>
      </c>
      <c r="B11" s="48">
        <v>0</v>
      </c>
      <c r="C11" s="49">
        <v>0</v>
      </c>
      <c r="D11" s="49"/>
      <c r="E11" s="50">
        <f t="shared" si="0"/>
        <v>0</v>
      </c>
      <c r="F11" s="50">
        <f t="shared" si="1"/>
        <v>0</v>
      </c>
      <c r="G11" s="71" t="str">
        <f t="shared" si="2"/>
        <v>0.00</v>
      </c>
      <c r="H11" s="48"/>
      <c r="I11" s="48"/>
      <c r="J11" s="63">
        <f t="shared" si="3"/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3">
        <f t="shared" si="6"/>
        <v>0</v>
      </c>
      <c r="Y11" s="53">
        <f t="shared" si="4"/>
        <v>0</v>
      </c>
      <c r="Z11" s="54" t="e">
        <f t="shared" si="5"/>
        <v>#DIV/0!</v>
      </c>
    </row>
    <row r="12" spans="1:26" ht="15.75" hidden="1" x14ac:dyDescent="0.25">
      <c r="A12" s="48">
        <v>5</v>
      </c>
      <c r="B12" s="48">
        <v>0</v>
      </c>
      <c r="C12" s="49">
        <v>0</v>
      </c>
      <c r="D12" s="49"/>
      <c r="E12" s="50">
        <f t="shared" si="0"/>
        <v>0</v>
      </c>
      <c r="F12" s="50">
        <f t="shared" si="1"/>
        <v>0</v>
      </c>
      <c r="G12" s="71" t="str">
        <f t="shared" si="2"/>
        <v>0.00</v>
      </c>
      <c r="H12" s="48"/>
      <c r="I12" s="48"/>
      <c r="J12" s="63">
        <f t="shared" si="3"/>
        <v>0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3">
        <f>W12*0.215</f>
        <v>0</v>
      </c>
      <c r="Y12" s="53">
        <f t="shared" si="4"/>
        <v>0</v>
      </c>
      <c r="Z12" s="54" t="e">
        <f t="shared" si="5"/>
        <v>#DIV/0!</v>
      </c>
    </row>
    <row r="13" spans="1:26" ht="15.75" hidden="1" x14ac:dyDescent="0.25">
      <c r="A13" s="48">
        <v>6</v>
      </c>
      <c r="B13" s="48">
        <v>0</v>
      </c>
      <c r="C13" s="49">
        <v>0</v>
      </c>
      <c r="D13" s="49"/>
      <c r="E13" s="50">
        <f t="shared" si="0"/>
        <v>0</v>
      </c>
      <c r="F13" s="50">
        <f t="shared" si="1"/>
        <v>0</v>
      </c>
      <c r="G13" s="71" t="str">
        <f t="shared" si="2"/>
        <v>0.00</v>
      </c>
      <c r="H13" s="48"/>
      <c r="I13" s="48"/>
      <c r="J13" s="63">
        <f t="shared" si="3"/>
        <v>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3">
        <f t="shared" ref="X13:X28" si="7">W13*0.215</f>
        <v>0</v>
      </c>
      <c r="Y13" s="53">
        <f t="shared" si="4"/>
        <v>0</v>
      </c>
      <c r="Z13" s="54" t="e">
        <f t="shared" si="5"/>
        <v>#DIV/0!</v>
      </c>
    </row>
    <row r="14" spans="1:26" ht="15.75" hidden="1" x14ac:dyDescent="0.25">
      <c r="A14" s="48">
        <v>7</v>
      </c>
      <c r="B14" s="48">
        <v>0</v>
      </c>
      <c r="C14" s="49">
        <v>0</v>
      </c>
      <c r="D14" s="49"/>
      <c r="E14" s="50">
        <f t="shared" si="0"/>
        <v>0</v>
      </c>
      <c r="F14" s="50">
        <f t="shared" si="1"/>
        <v>0</v>
      </c>
      <c r="G14" s="71" t="str">
        <f t="shared" si="2"/>
        <v>0.00</v>
      </c>
      <c r="H14" s="48"/>
      <c r="I14" s="48"/>
      <c r="J14" s="63">
        <f t="shared" si="3"/>
        <v>0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3">
        <f t="shared" si="7"/>
        <v>0</v>
      </c>
      <c r="Y14" s="53">
        <f t="shared" si="4"/>
        <v>0</v>
      </c>
      <c r="Z14" s="54" t="e">
        <f t="shared" si="5"/>
        <v>#DIV/0!</v>
      </c>
    </row>
    <row r="15" spans="1:26" ht="15.75" hidden="1" x14ac:dyDescent="0.25">
      <c r="A15" s="48">
        <v>8</v>
      </c>
      <c r="B15" s="48">
        <v>0</v>
      </c>
      <c r="C15" s="49">
        <v>0</v>
      </c>
      <c r="D15" s="49"/>
      <c r="E15" s="50">
        <f t="shared" si="0"/>
        <v>0</v>
      </c>
      <c r="F15" s="50">
        <f t="shared" si="1"/>
        <v>0</v>
      </c>
      <c r="G15" s="71" t="str">
        <f t="shared" si="2"/>
        <v>0.00</v>
      </c>
      <c r="H15" s="48"/>
      <c r="I15" s="48"/>
      <c r="J15" s="63">
        <f t="shared" si="3"/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3">
        <f t="shared" si="7"/>
        <v>0</v>
      </c>
      <c r="Y15" s="53">
        <f t="shared" si="4"/>
        <v>0</v>
      </c>
      <c r="Z15" s="54" t="e">
        <f t="shared" si="5"/>
        <v>#DIV/0!</v>
      </c>
    </row>
    <row r="16" spans="1:26" ht="15.75" hidden="1" x14ac:dyDescent="0.25">
      <c r="A16" s="48">
        <v>9</v>
      </c>
      <c r="B16" s="48">
        <v>0</v>
      </c>
      <c r="C16" s="49">
        <v>0</v>
      </c>
      <c r="D16" s="49"/>
      <c r="E16" s="50">
        <f t="shared" si="0"/>
        <v>0</v>
      </c>
      <c r="F16" s="50">
        <f t="shared" si="1"/>
        <v>0</v>
      </c>
      <c r="G16" s="71" t="str">
        <f t="shared" si="2"/>
        <v>0.00</v>
      </c>
      <c r="H16" s="48"/>
      <c r="I16" s="48"/>
      <c r="J16" s="63">
        <f t="shared" si="3"/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3">
        <f t="shared" si="7"/>
        <v>0</v>
      </c>
      <c r="Y16" s="53">
        <f t="shared" si="4"/>
        <v>0</v>
      </c>
      <c r="Z16" s="54" t="e">
        <f t="shared" si="5"/>
        <v>#DIV/0!</v>
      </c>
    </row>
    <row r="17" spans="1:26" ht="15.75" hidden="1" x14ac:dyDescent="0.25">
      <c r="A17" s="48">
        <v>10</v>
      </c>
      <c r="B17" s="48">
        <v>0</v>
      </c>
      <c r="C17" s="49">
        <v>0</v>
      </c>
      <c r="D17" s="49"/>
      <c r="E17" s="50">
        <f t="shared" si="0"/>
        <v>0</v>
      </c>
      <c r="F17" s="50">
        <f t="shared" si="1"/>
        <v>0</v>
      </c>
      <c r="G17" s="71" t="str">
        <f t="shared" si="2"/>
        <v>0.00</v>
      </c>
      <c r="H17" s="48"/>
      <c r="I17" s="48"/>
      <c r="J17" s="63">
        <f t="shared" si="3"/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3">
        <f t="shared" si="7"/>
        <v>0</v>
      </c>
      <c r="Y17" s="53">
        <f t="shared" si="4"/>
        <v>0</v>
      </c>
      <c r="Z17" s="54" t="e">
        <f t="shared" si="5"/>
        <v>#DIV/0!</v>
      </c>
    </row>
    <row r="18" spans="1:26" ht="15.75" hidden="1" x14ac:dyDescent="0.25">
      <c r="A18" s="48">
        <v>11</v>
      </c>
      <c r="B18" s="48">
        <v>0</v>
      </c>
      <c r="C18" s="49">
        <v>0</v>
      </c>
      <c r="D18" s="49"/>
      <c r="E18" s="50">
        <f t="shared" si="0"/>
        <v>0</v>
      </c>
      <c r="F18" s="50">
        <f t="shared" si="1"/>
        <v>0</v>
      </c>
      <c r="G18" s="71" t="str">
        <f t="shared" si="2"/>
        <v>0.00</v>
      </c>
      <c r="H18" s="48"/>
      <c r="I18" s="48"/>
      <c r="J18" s="63">
        <f t="shared" si="3"/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3">
        <f t="shared" si="7"/>
        <v>0</v>
      </c>
      <c r="Y18" s="53">
        <f t="shared" si="4"/>
        <v>0</v>
      </c>
      <c r="Z18" s="54" t="e">
        <f t="shared" si="5"/>
        <v>#DIV/0!</v>
      </c>
    </row>
    <row r="19" spans="1:26" ht="15.75" hidden="1" x14ac:dyDescent="0.25">
      <c r="A19" s="48">
        <v>12</v>
      </c>
      <c r="B19" s="48">
        <v>0</v>
      </c>
      <c r="C19" s="49">
        <v>0</v>
      </c>
      <c r="D19" s="49"/>
      <c r="E19" s="50">
        <f t="shared" si="0"/>
        <v>0</v>
      </c>
      <c r="F19" s="50">
        <f t="shared" si="1"/>
        <v>0</v>
      </c>
      <c r="G19" s="71" t="str">
        <f t="shared" si="2"/>
        <v>0.00</v>
      </c>
      <c r="H19" s="48"/>
      <c r="I19" s="48"/>
      <c r="J19" s="63">
        <f t="shared" si="3"/>
        <v>0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3">
        <f t="shared" si="7"/>
        <v>0</v>
      </c>
      <c r="Y19" s="53">
        <f t="shared" si="4"/>
        <v>0</v>
      </c>
      <c r="Z19" s="54" t="e">
        <f t="shared" si="5"/>
        <v>#DIV/0!</v>
      </c>
    </row>
    <row r="20" spans="1:26" ht="15.75" hidden="1" x14ac:dyDescent="0.25">
      <c r="A20" s="48">
        <v>13</v>
      </c>
      <c r="B20" s="48">
        <v>0</v>
      </c>
      <c r="C20" s="49">
        <v>0</v>
      </c>
      <c r="D20" s="49"/>
      <c r="E20" s="50">
        <f t="shared" si="0"/>
        <v>0</v>
      </c>
      <c r="F20" s="50">
        <f t="shared" si="1"/>
        <v>0</v>
      </c>
      <c r="G20" s="71" t="str">
        <f t="shared" si="2"/>
        <v>0.00</v>
      </c>
      <c r="H20" s="48"/>
      <c r="I20" s="48"/>
      <c r="J20" s="63">
        <f t="shared" si="3"/>
        <v>0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3">
        <f t="shared" si="7"/>
        <v>0</v>
      </c>
      <c r="Y20" s="53">
        <f t="shared" si="4"/>
        <v>0</v>
      </c>
      <c r="Z20" s="54" t="e">
        <f t="shared" si="5"/>
        <v>#DIV/0!</v>
      </c>
    </row>
    <row r="21" spans="1:26" ht="15.75" hidden="1" x14ac:dyDescent="0.25">
      <c r="A21" s="48">
        <v>14</v>
      </c>
      <c r="B21" s="48">
        <v>0</v>
      </c>
      <c r="C21" s="49">
        <v>0</v>
      </c>
      <c r="D21" s="49"/>
      <c r="E21" s="50">
        <f t="shared" si="0"/>
        <v>0</v>
      </c>
      <c r="F21" s="50">
        <f t="shared" si="1"/>
        <v>0</v>
      </c>
      <c r="G21" s="71" t="str">
        <f t="shared" si="2"/>
        <v>0.00</v>
      </c>
      <c r="H21" s="48"/>
      <c r="I21" s="48"/>
      <c r="J21" s="63">
        <f t="shared" si="3"/>
        <v>0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3">
        <f t="shared" si="7"/>
        <v>0</v>
      </c>
      <c r="Y21" s="53">
        <f t="shared" si="4"/>
        <v>0</v>
      </c>
      <c r="Z21" s="54" t="e">
        <f t="shared" si="5"/>
        <v>#DIV/0!</v>
      </c>
    </row>
    <row r="22" spans="1:26" ht="15.75" hidden="1" x14ac:dyDescent="0.25">
      <c r="A22" s="48">
        <v>15</v>
      </c>
      <c r="B22" s="48">
        <v>0</v>
      </c>
      <c r="C22" s="49">
        <v>0</v>
      </c>
      <c r="D22" s="49"/>
      <c r="E22" s="50">
        <f t="shared" si="0"/>
        <v>0</v>
      </c>
      <c r="F22" s="50">
        <f t="shared" si="1"/>
        <v>0</v>
      </c>
      <c r="G22" s="71" t="str">
        <f t="shared" si="2"/>
        <v>0.00</v>
      </c>
      <c r="H22" s="48"/>
      <c r="I22" s="48"/>
      <c r="J22" s="63">
        <f t="shared" si="3"/>
        <v>0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3">
        <f t="shared" si="7"/>
        <v>0</v>
      </c>
      <c r="Y22" s="53">
        <f t="shared" si="4"/>
        <v>0</v>
      </c>
      <c r="Z22" s="54" t="e">
        <f t="shared" si="5"/>
        <v>#DIV/0!</v>
      </c>
    </row>
    <row r="23" spans="1:26" ht="15.75" hidden="1" x14ac:dyDescent="0.25">
      <c r="A23" s="48">
        <v>16</v>
      </c>
      <c r="B23" s="48">
        <v>0</v>
      </c>
      <c r="C23" s="49">
        <v>0</v>
      </c>
      <c r="D23" s="49"/>
      <c r="E23" s="50">
        <f t="shared" si="0"/>
        <v>0</v>
      </c>
      <c r="F23" s="50">
        <f t="shared" si="1"/>
        <v>0</v>
      </c>
      <c r="G23" s="71" t="str">
        <f t="shared" si="2"/>
        <v>0.00</v>
      </c>
      <c r="H23" s="48"/>
      <c r="I23" s="48"/>
      <c r="J23" s="63">
        <f t="shared" si="3"/>
        <v>0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3">
        <f t="shared" si="7"/>
        <v>0</v>
      </c>
      <c r="Y23" s="53">
        <f t="shared" si="4"/>
        <v>0</v>
      </c>
      <c r="Z23" s="54" t="e">
        <f t="shared" si="5"/>
        <v>#DIV/0!</v>
      </c>
    </row>
    <row r="24" spans="1:26" ht="15.75" hidden="1" x14ac:dyDescent="0.25">
      <c r="A24" s="48">
        <v>17</v>
      </c>
      <c r="B24" s="48">
        <v>0</v>
      </c>
      <c r="C24" s="49">
        <v>0</v>
      </c>
      <c r="D24" s="49"/>
      <c r="E24" s="50">
        <f t="shared" si="0"/>
        <v>0</v>
      </c>
      <c r="F24" s="50">
        <f t="shared" si="1"/>
        <v>0</v>
      </c>
      <c r="G24" s="71" t="str">
        <f t="shared" si="2"/>
        <v>0.00</v>
      </c>
      <c r="H24" s="48"/>
      <c r="I24" s="48"/>
      <c r="J24" s="63">
        <f t="shared" si="3"/>
        <v>0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3">
        <f t="shared" si="7"/>
        <v>0</v>
      </c>
      <c r="Y24" s="53">
        <f t="shared" si="4"/>
        <v>0</v>
      </c>
      <c r="Z24" s="54" t="e">
        <f t="shared" si="5"/>
        <v>#DIV/0!</v>
      </c>
    </row>
    <row r="25" spans="1:26" ht="15.75" hidden="1" x14ac:dyDescent="0.25">
      <c r="A25" s="48">
        <v>18</v>
      </c>
      <c r="B25" s="48">
        <v>0</v>
      </c>
      <c r="C25" s="49">
        <v>0</v>
      </c>
      <c r="D25" s="49"/>
      <c r="E25" s="50">
        <f t="shared" si="0"/>
        <v>0</v>
      </c>
      <c r="F25" s="50">
        <f t="shared" si="1"/>
        <v>0</v>
      </c>
      <c r="G25" s="71" t="str">
        <f t="shared" si="2"/>
        <v>0.00</v>
      </c>
      <c r="H25" s="48"/>
      <c r="I25" s="48"/>
      <c r="J25" s="63">
        <f t="shared" si="3"/>
        <v>0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3">
        <f t="shared" si="7"/>
        <v>0</v>
      </c>
      <c r="Y25" s="53">
        <f t="shared" si="4"/>
        <v>0</v>
      </c>
      <c r="Z25" s="54" t="e">
        <f t="shared" si="5"/>
        <v>#DIV/0!</v>
      </c>
    </row>
    <row r="26" spans="1:26" ht="15.75" hidden="1" x14ac:dyDescent="0.25">
      <c r="A26" s="48">
        <v>19</v>
      </c>
      <c r="B26" s="48">
        <v>0</v>
      </c>
      <c r="C26" s="49">
        <v>0</v>
      </c>
      <c r="D26" s="49"/>
      <c r="E26" s="50">
        <f t="shared" si="0"/>
        <v>0</v>
      </c>
      <c r="F26" s="50">
        <f t="shared" si="1"/>
        <v>0</v>
      </c>
      <c r="G26" s="71" t="str">
        <f t="shared" si="2"/>
        <v>0.00</v>
      </c>
      <c r="H26" s="48"/>
      <c r="I26" s="48"/>
      <c r="J26" s="63">
        <f t="shared" si="3"/>
        <v>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3">
        <f t="shared" si="7"/>
        <v>0</v>
      </c>
      <c r="Y26" s="53">
        <f t="shared" si="4"/>
        <v>0</v>
      </c>
      <c r="Z26" s="54" t="e">
        <f t="shared" si="5"/>
        <v>#DIV/0!</v>
      </c>
    </row>
    <row r="27" spans="1:26" ht="15.75" hidden="1" x14ac:dyDescent="0.25">
      <c r="A27" s="48">
        <v>20</v>
      </c>
      <c r="B27" s="48">
        <v>0</v>
      </c>
      <c r="C27" s="49">
        <v>0</v>
      </c>
      <c r="D27" s="49"/>
      <c r="E27" s="50">
        <f t="shared" si="0"/>
        <v>0</v>
      </c>
      <c r="F27" s="50">
        <f t="shared" si="1"/>
        <v>0</v>
      </c>
      <c r="G27" s="71" t="str">
        <f t="shared" si="2"/>
        <v>0.00</v>
      </c>
      <c r="H27" s="48"/>
      <c r="I27" s="48"/>
      <c r="J27" s="63">
        <f t="shared" si="3"/>
        <v>0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3">
        <f t="shared" si="7"/>
        <v>0</v>
      </c>
      <c r="Y27" s="53">
        <f t="shared" si="4"/>
        <v>0</v>
      </c>
      <c r="Z27" s="54" t="e">
        <f t="shared" si="5"/>
        <v>#DIV/0!</v>
      </c>
    </row>
    <row r="28" spans="1:26" ht="15.75" hidden="1" x14ac:dyDescent="0.25">
      <c r="A28" s="48">
        <v>21</v>
      </c>
      <c r="B28" s="48">
        <v>0</v>
      </c>
      <c r="C28" s="49">
        <v>0</v>
      </c>
      <c r="D28" s="49"/>
      <c r="E28" s="50">
        <f t="shared" si="0"/>
        <v>0</v>
      </c>
      <c r="F28" s="50">
        <f t="shared" si="1"/>
        <v>0</v>
      </c>
      <c r="G28" s="71" t="str">
        <f t="shared" si="2"/>
        <v>0.00</v>
      </c>
      <c r="H28" s="48"/>
      <c r="I28" s="48"/>
      <c r="J28" s="63">
        <f t="shared" si="3"/>
        <v>0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3">
        <f t="shared" si="7"/>
        <v>0</v>
      </c>
      <c r="Y28" s="53">
        <f t="shared" si="4"/>
        <v>0</v>
      </c>
      <c r="Z28" s="54" t="e">
        <f t="shared" si="5"/>
        <v>#DIV/0!</v>
      </c>
    </row>
    <row r="29" spans="1:26" ht="28.5" customHeight="1" x14ac:dyDescent="0.25">
      <c r="A29" s="92" t="s">
        <v>0</v>
      </c>
      <c r="B29" s="92"/>
      <c r="C29" s="92"/>
      <c r="D29" s="69">
        <f>SUM(D8:D28)</f>
        <v>0</v>
      </c>
      <c r="E29" s="69">
        <f t="shared" ref="E29:F29" si="8">SUM(E8:E28)</f>
        <v>0</v>
      </c>
      <c r="F29" s="69">
        <f t="shared" si="8"/>
        <v>0</v>
      </c>
      <c r="G29" s="68" t="str">
        <f t="shared" si="2"/>
        <v>0.00</v>
      </c>
      <c r="H29" s="70">
        <f t="shared" ref="H29" si="9">SUM(H8:H28)</f>
        <v>0</v>
      </c>
      <c r="I29" s="70">
        <f t="shared" ref="I29" si="10">SUM(I8:I28)</f>
        <v>0</v>
      </c>
      <c r="J29" s="64">
        <f>SUM(J8:J28)</f>
        <v>0</v>
      </c>
      <c r="K29" s="93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5"/>
      <c r="W29" s="55">
        <f>SUM(W8:W28)</f>
        <v>0</v>
      </c>
      <c r="X29" s="55">
        <f>SUM(X8:X28)</f>
        <v>0</v>
      </c>
      <c r="Y29" s="55">
        <f>SUM(Y8:Y28)</f>
        <v>0</v>
      </c>
      <c r="Z29" s="54" t="e">
        <f t="shared" si="5"/>
        <v>#DIV/0!</v>
      </c>
    </row>
    <row r="30" spans="1:26" ht="15.75" x14ac:dyDescent="0.25">
      <c r="A30" s="56"/>
      <c r="B30" s="45"/>
      <c r="C30" s="45"/>
      <c r="D30" s="45"/>
      <c r="E30" s="45"/>
      <c r="F30" s="45"/>
      <c r="G30" s="45"/>
      <c r="H30" s="45"/>
      <c r="I30" s="45"/>
    </row>
    <row r="31" spans="1:26" ht="15.75" x14ac:dyDescent="0.25">
      <c r="A31" s="56"/>
      <c r="B31" s="45"/>
      <c r="C31" s="45"/>
      <c r="D31" s="45"/>
      <c r="E31" s="45"/>
      <c r="F31" s="45"/>
      <c r="G31" s="45"/>
      <c r="H31" s="61"/>
      <c r="I31" s="45"/>
    </row>
    <row r="32" spans="1:26" ht="15.75" x14ac:dyDescent="0.25">
      <c r="A32" s="56"/>
      <c r="B32" s="45"/>
      <c r="C32" s="45"/>
      <c r="D32" s="45"/>
      <c r="E32" s="45"/>
      <c r="F32" s="45"/>
      <c r="G32" s="45"/>
      <c r="H32" s="45"/>
      <c r="I32" s="61"/>
    </row>
    <row r="33" spans="1:10" ht="15.75" x14ac:dyDescent="0.25">
      <c r="A33" s="56"/>
      <c r="B33" s="45"/>
      <c r="C33" s="45"/>
      <c r="D33" s="45"/>
      <c r="E33" s="45"/>
      <c r="F33" s="45"/>
      <c r="G33" s="45"/>
      <c r="H33" s="45"/>
      <c r="I33" s="45"/>
    </row>
    <row r="34" spans="1:10" ht="15.75" x14ac:dyDescent="0.25">
      <c r="B34" s="45"/>
      <c r="C34" s="45"/>
      <c r="D34" s="45"/>
      <c r="E34" s="45"/>
      <c r="F34" s="45"/>
      <c r="G34" s="45"/>
      <c r="H34" s="45"/>
      <c r="I34" s="45"/>
    </row>
    <row r="37" spans="1:10" x14ac:dyDescent="0.25">
      <c r="G37" s="60"/>
      <c r="H37" s="60"/>
      <c r="I37" s="60"/>
      <c r="J37" s="60"/>
    </row>
    <row r="38" spans="1:10" x14ac:dyDescent="0.25">
      <c r="G38" s="60"/>
      <c r="H38" s="60"/>
      <c r="I38" s="60"/>
    </row>
  </sheetData>
  <mergeCells count="20">
    <mergeCell ref="Y3:Y6"/>
    <mergeCell ref="Z3:Z6"/>
    <mergeCell ref="K29:V29"/>
    <mergeCell ref="J7:V7"/>
    <mergeCell ref="G3:G6"/>
    <mergeCell ref="D3:D6"/>
    <mergeCell ref="A1:I2"/>
    <mergeCell ref="A29:C29"/>
    <mergeCell ref="H3:H6"/>
    <mergeCell ref="I3:I6"/>
    <mergeCell ref="A3:A6"/>
    <mergeCell ref="B3:B6"/>
    <mergeCell ref="C3:C6"/>
    <mergeCell ref="E3:E6"/>
    <mergeCell ref="F3:F6"/>
    <mergeCell ref="J2:V2"/>
    <mergeCell ref="J3:V4"/>
    <mergeCell ref="W3:W6"/>
    <mergeCell ref="X3:X6"/>
    <mergeCell ref="K5:V5"/>
  </mergeCells>
  <pageMargins left="0.7" right="0.7" top="0.75" bottom="0.75" header="0.3" footer="0.3"/>
  <pageSetup paperSize="9" scale="58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C10" sqref="C10"/>
    </sheetView>
  </sheetViews>
  <sheetFormatPr defaultColWidth="9.140625" defaultRowHeight="28.5" x14ac:dyDescent="0.25"/>
  <cols>
    <col min="1" max="3" width="20" style="2" customWidth="1"/>
    <col min="4" max="4" width="43.85546875" style="2" customWidth="1"/>
    <col min="5" max="5" width="9.140625" style="14"/>
    <col min="6" max="16384" width="9.140625" style="2"/>
  </cols>
  <sheetData>
    <row r="1" spans="1:5" x14ac:dyDescent="0.25">
      <c r="A1" s="98" t="s">
        <v>11</v>
      </c>
      <c r="B1" s="98"/>
      <c r="C1" s="98"/>
      <c r="D1" s="98"/>
      <c r="E1" s="11"/>
    </row>
    <row r="2" spans="1:5" ht="85.5" x14ac:dyDescent="0.25">
      <c r="A2" s="72" t="s">
        <v>12</v>
      </c>
      <c r="B2" s="72" t="s">
        <v>13</v>
      </c>
      <c r="C2" s="72" t="s">
        <v>14</v>
      </c>
      <c r="D2" s="72" t="s">
        <v>15</v>
      </c>
      <c r="E2" s="11" t="s">
        <v>17</v>
      </c>
    </row>
    <row r="3" spans="1:5" ht="15" x14ac:dyDescent="0.25">
      <c r="A3" s="73">
        <v>1</v>
      </c>
      <c r="B3" s="73">
        <v>2</v>
      </c>
      <c r="C3" s="73" t="s">
        <v>16</v>
      </c>
      <c r="D3" s="73">
        <v>4</v>
      </c>
      <c r="E3" s="2"/>
    </row>
    <row r="4" spans="1:5" ht="36" x14ac:dyDescent="0.25">
      <c r="A4" s="12">
        <f>'Ģimenes ārsta prakse'!D29</f>
        <v>0</v>
      </c>
      <c r="B4" s="12">
        <f>'Ģimenes ārsta prakse'!H29</f>
        <v>0</v>
      </c>
      <c r="C4" s="12">
        <f>A4-B4</f>
        <v>0</v>
      </c>
      <c r="D4" s="15"/>
      <c r="E4" s="13"/>
    </row>
    <row r="8" spans="1:5" x14ac:dyDescent="0.25">
      <c r="A8" s="8" t="s">
        <v>32</v>
      </c>
      <c r="B8" s="8" t="b">
        <f>B9&gt;=B10</f>
        <v>1</v>
      </c>
      <c r="C8" s="8" t="b">
        <f>C9&lt;=C10</f>
        <v>1</v>
      </c>
    </row>
    <row r="9" spans="1:5" x14ac:dyDescent="0.25">
      <c r="A9" s="2" t="s">
        <v>33</v>
      </c>
      <c r="B9" s="10">
        <f>B4</f>
        <v>0</v>
      </c>
      <c r="C9" s="10">
        <f>C4</f>
        <v>0</v>
      </c>
    </row>
    <row r="10" spans="1:5" x14ac:dyDescent="0.25">
      <c r="A10" s="2" t="s">
        <v>34</v>
      </c>
      <c r="B10" s="10">
        <f>'Projekta 2.pielikums'!I7</f>
        <v>0</v>
      </c>
      <c r="C10" s="10">
        <f>'Projekta 2.pielikums'!I8+'Projekta 2.pielikums'!I10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5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0" sqref="I20"/>
    </sheetView>
  </sheetViews>
  <sheetFormatPr defaultColWidth="9.140625" defaultRowHeight="16.5" x14ac:dyDescent="0.25"/>
  <cols>
    <col min="1" max="1" width="34.7109375" style="17" customWidth="1"/>
    <col min="2" max="8" width="13.7109375" style="17" customWidth="1"/>
    <col min="9" max="9" width="17.140625" style="17" customWidth="1"/>
    <col min="10" max="10" width="16.85546875" style="17" customWidth="1"/>
    <col min="11" max="11" width="9.140625" style="17"/>
    <col min="12" max="12" width="17.85546875" style="17" customWidth="1"/>
    <col min="13" max="13" width="9.140625" style="17"/>
    <col min="14" max="14" width="9.85546875" style="17" bestFit="1" customWidth="1"/>
    <col min="15" max="16384" width="9.140625" style="17"/>
  </cols>
  <sheetData>
    <row r="1" spans="1:15" ht="18" x14ac:dyDescent="0.25">
      <c r="A1" s="99" t="s">
        <v>18</v>
      </c>
      <c r="B1" s="100"/>
      <c r="C1" s="100"/>
      <c r="D1" s="100"/>
      <c r="E1" s="100"/>
      <c r="F1" s="100"/>
      <c r="G1" s="100"/>
      <c r="H1" s="100"/>
      <c r="I1" s="100"/>
      <c r="J1" s="101"/>
      <c r="K1" s="16"/>
    </row>
    <row r="2" spans="1:15" ht="18" x14ac:dyDescent="0.25">
      <c r="A2" s="18"/>
      <c r="B2" s="19"/>
      <c r="C2" s="19"/>
      <c r="D2" s="19"/>
      <c r="E2" s="19"/>
      <c r="F2" s="19"/>
      <c r="G2" s="19"/>
      <c r="H2" s="19"/>
      <c r="I2" s="20"/>
      <c r="J2" s="20"/>
    </row>
    <row r="3" spans="1:15" s="23" customFormat="1" ht="33" x14ac:dyDescent="0.25">
      <c r="A3" s="102" t="s">
        <v>19</v>
      </c>
      <c r="B3" s="21" t="s">
        <v>23</v>
      </c>
      <c r="C3" s="21" t="s">
        <v>24</v>
      </c>
      <c r="D3" s="21" t="s">
        <v>25</v>
      </c>
      <c r="E3" s="21" t="s">
        <v>26</v>
      </c>
      <c r="F3" s="21" t="s">
        <v>57</v>
      </c>
      <c r="G3" s="21" t="s">
        <v>58</v>
      </c>
      <c r="H3" s="21" t="s">
        <v>59</v>
      </c>
      <c r="I3" s="104" t="s">
        <v>27</v>
      </c>
      <c r="J3" s="104" t="s">
        <v>28</v>
      </c>
      <c r="K3" s="22" t="s">
        <v>1</v>
      </c>
      <c r="L3" s="105" t="s">
        <v>36</v>
      </c>
    </row>
    <row r="4" spans="1:15" s="23" customFormat="1" ht="47.25" x14ac:dyDescent="0.25">
      <c r="A4" s="103"/>
      <c r="B4" s="24" t="s">
        <v>22</v>
      </c>
      <c r="C4" s="24" t="s">
        <v>22</v>
      </c>
      <c r="D4" s="24" t="s">
        <v>22</v>
      </c>
      <c r="E4" s="24" t="s">
        <v>22</v>
      </c>
      <c r="F4" s="24" t="s">
        <v>22</v>
      </c>
      <c r="G4" s="24" t="s">
        <v>22</v>
      </c>
      <c r="H4" s="24" t="s">
        <v>22</v>
      </c>
      <c r="I4" s="24" t="s">
        <v>22</v>
      </c>
      <c r="J4" s="24" t="s">
        <v>30</v>
      </c>
      <c r="K4" s="22" t="s">
        <v>1</v>
      </c>
      <c r="L4" s="106"/>
    </row>
    <row r="5" spans="1:15" ht="33" x14ac:dyDescent="0.25">
      <c r="A5" s="25" t="s">
        <v>29</v>
      </c>
      <c r="B5" s="26">
        <f t="shared" ref="B5:H6" si="0">IF($L$12&gt;0,$L5/$L$12*B$14*$L$14,0)</f>
        <v>0</v>
      </c>
      <c r="C5" s="26">
        <f t="shared" si="0"/>
        <v>0</v>
      </c>
      <c r="D5" s="26">
        <f t="shared" si="0"/>
        <v>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7">
        <f t="shared" ref="I5:I11" si="1">SUM(B5:H5)</f>
        <v>0</v>
      </c>
      <c r="J5" s="28">
        <f t="shared" ref="J5:J12" si="2">IF($I$9&gt;0,I5/$I$9,0)</f>
        <v>0</v>
      </c>
      <c r="K5" s="22" t="s">
        <v>1</v>
      </c>
      <c r="L5" s="29">
        <v>0.85</v>
      </c>
    </row>
    <row r="6" spans="1:15" ht="33" x14ac:dyDescent="0.25">
      <c r="A6" s="25" t="s">
        <v>60</v>
      </c>
      <c r="B6" s="26">
        <f t="shared" si="0"/>
        <v>0</v>
      </c>
      <c r="C6" s="26">
        <f t="shared" si="0"/>
        <v>0</v>
      </c>
      <c r="D6" s="26">
        <f t="shared" si="0"/>
        <v>0</v>
      </c>
      <c r="E6" s="26">
        <f t="shared" si="0"/>
        <v>0</v>
      </c>
      <c r="F6" s="26">
        <f t="shared" si="0"/>
        <v>0</v>
      </c>
      <c r="G6" s="26">
        <f t="shared" si="0"/>
        <v>0</v>
      </c>
      <c r="H6" s="26">
        <f t="shared" si="0"/>
        <v>0</v>
      </c>
      <c r="I6" s="27">
        <f t="shared" si="1"/>
        <v>0</v>
      </c>
      <c r="J6" s="28">
        <f t="shared" si="2"/>
        <v>0</v>
      </c>
      <c r="K6" s="22" t="s">
        <v>1</v>
      </c>
      <c r="L6" s="29">
        <v>0.09</v>
      </c>
    </row>
    <row r="7" spans="1:15" ht="33" x14ac:dyDescent="0.25">
      <c r="A7" s="30" t="s">
        <v>61</v>
      </c>
      <c r="B7" s="31">
        <f t="shared" ref="B7:H7" si="3">SUM(B5:B6)</f>
        <v>0</v>
      </c>
      <c r="C7" s="31">
        <f t="shared" si="3"/>
        <v>0</v>
      </c>
      <c r="D7" s="31">
        <f t="shared" si="3"/>
        <v>0</v>
      </c>
      <c r="E7" s="31">
        <f t="shared" si="3"/>
        <v>0</v>
      </c>
      <c r="F7" s="31">
        <f t="shared" si="3"/>
        <v>0</v>
      </c>
      <c r="G7" s="31">
        <f t="shared" si="3"/>
        <v>0</v>
      </c>
      <c r="H7" s="31">
        <f t="shared" si="3"/>
        <v>0</v>
      </c>
      <c r="I7" s="31">
        <f t="shared" si="1"/>
        <v>0</v>
      </c>
      <c r="J7" s="32">
        <f t="shared" si="2"/>
        <v>0</v>
      </c>
      <c r="K7" s="22" t="s">
        <v>1</v>
      </c>
      <c r="L7" s="29">
        <f>SUM(L5:L6)</f>
        <v>0.94</v>
      </c>
    </row>
    <row r="8" spans="1:15" ht="33" x14ac:dyDescent="0.25">
      <c r="A8" s="33" t="s">
        <v>62</v>
      </c>
      <c r="B8" s="26">
        <f t="shared" ref="B8:H8" si="4">IF($L$12&gt;0,$L8/$L$12*B$14*$L$14,0)</f>
        <v>0</v>
      </c>
      <c r="C8" s="26">
        <f t="shared" si="4"/>
        <v>0</v>
      </c>
      <c r="D8" s="26">
        <f t="shared" si="4"/>
        <v>0</v>
      </c>
      <c r="E8" s="26">
        <f t="shared" si="4"/>
        <v>0</v>
      </c>
      <c r="F8" s="26">
        <f t="shared" si="4"/>
        <v>0</v>
      </c>
      <c r="G8" s="26">
        <f t="shared" si="4"/>
        <v>0</v>
      </c>
      <c r="H8" s="26">
        <f t="shared" si="4"/>
        <v>0</v>
      </c>
      <c r="I8" s="27">
        <f t="shared" si="1"/>
        <v>0</v>
      </c>
      <c r="J8" s="28">
        <f t="shared" si="2"/>
        <v>0</v>
      </c>
      <c r="K8" s="22" t="s">
        <v>1</v>
      </c>
      <c r="L8" s="29">
        <v>0.06</v>
      </c>
      <c r="O8" s="17" t="s">
        <v>32</v>
      </c>
    </row>
    <row r="9" spans="1:15" ht="33" x14ac:dyDescent="0.25">
      <c r="A9" s="34" t="s">
        <v>20</v>
      </c>
      <c r="B9" s="35">
        <f>SUM(B7:B8)</f>
        <v>0</v>
      </c>
      <c r="C9" s="35">
        <f t="shared" ref="C9:H9" si="5">SUM(C7:C8)</f>
        <v>0</v>
      </c>
      <c r="D9" s="35">
        <f t="shared" si="5"/>
        <v>0</v>
      </c>
      <c r="E9" s="35">
        <f t="shared" si="5"/>
        <v>0</v>
      </c>
      <c r="F9" s="35">
        <f t="shared" si="5"/>
        <v>0</v>
      </c>
      <c r="G9" s="35">
        <f t="shared" si="5"/>
        <v>0</v>
      </c>
      <c r="H9" s="35">
        <f t="shared" si="5"/>
        <v>0</v>
      </c>
      <c r="I9" s="35">
        <f t="shared" si="1"/>
        <v>0</v>
      </c>
      <c r="J9" s="36">
        <f t="shared" si="2"/>
        <v>0</v>
      </c>
      <c r="K9" s="22" t="s">
        <v>1</v>
      </c>
      <c r="L9" s="29">
        <f>L7+L8</f>
        <v>1</v>
      </c>
      <c r="N9" s="42">
        <f>'Līguma pielikums'!B4</f>
        <v>0</v>
      </c>
      <c r="O9" s="17" t="b">
        <f>I7&lt;=N9</f>
        <v>1</v>
      </c>
    </row>
    <row r="10" spans="1:15" ht="33" x14ac:dyDescent="0.25">
      <c r="A10" s="33" t="s">
        <v>63</v>
      </c>
      <c r="B10" s="26">
        <f t="shared" ref="B10:H10" si="6">IF($L$12&gt;0,$L10/$L$12*B$14*$L$14,0)</f>
        <v>0</v>
      </c>
      <c r="C10" s="26">
        <f t="shared" si="6"/>
        <v>0</v>
      </c>
      <c r="D10" s="26">
        <f t="shared" si="6"/>
        <v>0</v>
      </c>
      <c r="E10" s="26">
        <f t="shared" si="6"/>
        <v>0</v>
      </c>
      <c r="F10" s="26">
        <f t="shared" si="6"/>
        <v>0</v>
      </c>
      <c r="G10" s="26">
        <f t="shared" si="6"/>
        <v>0</v>
      </c>
      <c r="H10" s="26">
        <f t="shared" si="6"/>
        <v>0</v>
      </c>
      <c r="I10" s="27">
        <f t="shared" si="1"/>
        <v>0</v>
      </c>
      <c r="J10" s="28">
        <f t="shared" si="2"/>
        <v>0</v>
      </c>
      <c r="K10" s="22" t="s">
        <v>1</v>
      </c>
      <c r="L10" s="29">
        <v>0</v>
      </c>
      <c r="N10" s="43"/>
    </row>
    <row r="11" spans="1:15" ht="33" x14ac:dyDescent="0.25">
      <c r="A11" s="34" t="s">
        <v>31</v>
      </c>
      <c r="B11" s="35">
        <f t="shared" ref="B11:H11" si="7">SUM(B10:B10)</f>
        <v>0</v>
      </c>
      <c r="C11" s="35">
        <f t="shared" si="7"/>
        <v>0</v>
      </c>
      <c r="D11" s="35">
        <f t="shared" si="7"/>
        <v>0</v>
      </c>
      <c r="E11" s="35">
        <f t="shared" si="7"/>
        <v>0</v>
      </c>
      <c r="F11" s="35">
        <f t="shared" si="7"/>
        <v>0</v>
      </c>
      <c r="G11" s="35">
        <f t="shared" si="7"/>
        <v>0</v>
      </c>
      <c r="H11" s="35">
        <f t="shared" si="7"/>
        <v>0</v>
      </c>
      <c r="I11" s="35">
        <f t="shared" si="1"/>
        <v>0</v>
      </c>
      <c r="J11" s="37">
        <f t="shared" si="2"/>
        <v>0</v>
      </c>
      <c r="K11" s="22" t="s">
        <v>1</v>
      </c>
      <c r="L11" s="29">
        <f>SUM(L10:L10)</f>
        <v>0</v>
      </c>
    </row>
    <row r="12" spans="1:15" ht="33" x14ac:dyDescent="0.25">
      <c r="A12" s="75" t="s">
        <v>21</v>
      </c>
      <c r="B12" s="38">
        <f t="shared" ref="B12:H12" si="8">B9+B11</f>
        <v>0</v>
      </c>
      <c r="C12" s="38">
        <f t="shared" si="8"/>
        <v>0</v>
      </c>
      <c r="D12" s="38">
        <f t="shared" si="8"/>
        <v>0</v>
      </c>
      <c r="E12" s="38">
        <f t="shared" si="8"/>
        <v>0</v>
      </c>
      <c r="F12" s="38">
        <f t="shared" si="8"/>
        <v>0</v>
      </c>
      <c r="G12" s="38">
        <f t="shared" si="8"/>
        <v>0</v>
      </c>
      <c r="H12" s="38">
        <f t="shared" si="8"/>
        <v>0</v>
      </c>
      <c r="I12" s="38">
        <f>SUM(B12:H12)</f>
        <v>0</v>
      </c>
      <c r="J12" s="39">
        <f t="shared" si="2"/>
        <v>0</v>
      </c>
      <c r="K12" s="22" t="s">
        <v>1</v>
      </c>
      <c r="L12" s="29">
        <f>L9+L11</f>
        <v>1</v>
      </c>
    </row>
    <row r="13" spans="1:15" ht="33" x14ac:dyDescent="0.25">
      <c r="K13" s="22" t="s">
        <v>1</v>
      </c>
    </row>
    <row r="14" spans="1:15" ht="33" x14ac:dyDescent="0.25">
      <c r="A14" s="40" t="s">
        <v>37</v>
      </c>
      <c r="B14" s="29">
        <v>0.25</v>
      </c>
      <c r="C14" s="29">
        <v>0.4</v>
      </c>
      <c r="D14" s="29">
        <v>0.35</v>
      </c>
      <c r="E14" s="29">
        <v>0</v>
      </c>
      <c r="F14" s="29">
        <v>0</v>
      </c>
      <c r="G14" s="29"/>
      <c r="H14" s="29"/>
      <c r="I14" s="29">
        <f>SUM(B14:H14)</f>
        <v>1</v>
      </c>
      <c r="J14" s="107" t="s">
        <v>35</v>
      </c>
      <c r="K14" s="108"/>
      <c r="L14" s="41">
        <f>'Līguma pielikums'!A4</f>
        <v>0</v>
      </c>
      <c r="M14" s="16" t="s">
        <v>1</v>
      </c>
      <c r="N14" s="16"/>
    </row>
    <row r="15" spans="1:15" ht="33" x14ac:dyDescent="0.25">
      <c r="K15" s="22" t="s">
        <v>1</v>
      </c>
    </row>
  </sheetData>
  <mergeCells count="5">
    <mergeCell ref="A1:J1"/>
    <mergeCell ref="A3:A4"/>
    <mergeCell ref="I3:J3"/>
    <mergeCell ref="L3:L4"/>
    <mergeCell ref="J14:K14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5" x14ac:dyDescent="0.2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 x14ac:dyDescent="0.25">
      <c r="A1" s="4"/>
      <c r="B1" s="4" t="s">
        <v>5</v>
      </c>
      <c r="C1" s="4" t="s">
        <v>6</v>
      </c>
      <c r="D1" s="4" t="s">
        <v>7</v>
      </c>
    </row>
    <row r="2" spans="1:6" s="2" customFormat="1" ht="24" customHeight="1" x14ac:dyDescent="0.25">
      <c r="A2" s="5" t="s">
        <v>3</v>
      </c>
      <c r="B2" s="3" t="e">
        <f>#REF!</f>
        <v>#REF!</v>
      </c>
      <c r="C2" s="3"/>
      <c r="D2" s="3" t="e">
        <f>IF(B2&gt;C2,0,B2-C2)</f>
        <v>#REF!</v>
      </c>
      <c r="F2" s="10"/>
    </row>
    <row r="3" spans="1:6" s="2" customFormat="1" ht="24" customHeight="1" x14ac:dyDescent="0.25">
      <c r="A3" s="5" t="s">
        <v>4</v>
      </c>
      <c r="B3" s="3" t="e">
        <f>#REF!</f>
        <v>#REF!</v>
      </c>
      <c r="C3" s="3"/>
      <c r="D3" s="3" t="e">
        <f>IF(B3&lt;C3,0,B3-C3)</f>
        <v>#REF!</v>
      </c>
    </row>
    <row r="4" spans="1:6" s="8" customFormat="1" ht="24" customHeight="1" x14ac:dyDescent="0.25">
      <c r="A4" s="6" t="s">
        <v>2</v>
      </c>
      <c r="B4" s="9" t="e">
        <f t="shared" ref="B4:C4" si="0">SUM(B2:B3)</f>
        <v>#REF!</v>
      </c>
      <c r="C4" s="9">
        <f t="shared" si="0"/>
        <v>0</v>
      </c>
      <c r="D4" s="7" t="e">
        <f>SUM(D2:D3)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Ģimenes ārsta prakse</vt:lpstr>
      <vt:lpstr>Līguma pielikums</vt:lpstr>
      <vt:lpstr>Projekta 2.pielikums</vt:lpstr>
      <vt:lpstr>Pārbaude</vt:lpstr>
      <vt:lpstr>'Ģimenes ārsta prakse'!Print_Area</vt:lpstr>
      <vt:lpstr>'Līguma pielikums'!Print_Area</vt:lpstr>
      <vt:lpstr>'Projekta 2.pielikums'!Print_Area</vt:lpstr>
    </vt:vector>
  </TitlesOfParts>
  <Company>LR Veselības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lastModifiedBy>Indra Matisone</cp:lastModifiedBy>
  <cp:lastPrinted>2017-01-26T13:22:43Z</cp:lastPrinted>
  <dcterms:created xsi:type="dcterms:W3CDTF">2012-10-25T11:13:17Z</dcterms:created>
  <dcterms:modified xsi:type="dcterms:W3CDTF">2020-12-30T09:30:41Z</dcterms:modified>
</cp:coreProperties>
</file>