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vnozare.pri\vm\Redirect_profiles\gjermacane\Desktop\"/>
    </mc:Choice>
  </mc:AlternateContent>
  <xr:revisionPtr revIDLastSave="0" documentId="8_{DF3271A3-8C30-46A5-B98B-731BC3778964}" xr6:coauthVersionLast="45" xr6:coauthVersionMax="45" xr10:uidLastSave="{00000000-0000-0000-0000-000000000000}"/>
  <bookViews>
    <workbookView xWindow="-110" yWindow="-110" windowWidth="19420" windowHeight="10420" tabRatio="720" xr2:uid="{00000000-000D-0000-FFFF-FFFF00000000}"/>
  </bookViews>
  <sheets>
    <sheet name="Pielikums_Nr.1" sheetId="10" r:id="rId1"/>
    <sheet name="Pielikums_Nr.2" sheetId="1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2" l="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G5" i="12" l="1"/>
  <c r="H5" i="12"/>
  <c r="G6" i="12"/>
  <c r="H6" i="12"/>
  <c r="G7" i="12"/>
  <c r="H7" i="12"/>
  <c r="G8" i="12"/>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H4" i="12"/>
  <c r="G4" i="12"/>
  <c r="G70" i="12" l="1"/>
  <c r="H70" i="12"/>
  <c r="E69" i="12" l="1"/>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E27" i="10" l="1"/>
  <c r="E26" i="10"/>
  <c r="E25" i="10"/>
  <c r="E24" i="10"/>
  <c r="E23" i="10"/>
  <c r="E22" i="10"/>
  <c r="E20" i="10"/>
  <c r="E19" i="10"/>
  <c r="E18" i="10"/>
  <c r="E17" i="10"/>
  <c r="E16" i="10"/>
  <c r="E15" i="10"/>
  <c r="E14" i="10"/>
  <c r="E13" i="10"/>
  <c r="E12" i="10"/>
  <c r="E11" i="10"/>
  <c r="E10" i="10"/>
  <c r="E9" i="10"/>
  <c r="E8" i="10"/>
  <c r="E29" i="10" l="1"/>
</calcChain>
</file>

<file path=xl/sharedStrings.xml><?xml version="1.0" encoding="utf-8"?>
<sst xmlns="http://schemas.openxmlformats.org/spreadsheetml/2006/main" count="194" uniqueCount="170">
  <si>
    <t>Kopā:</t>
  </si>
  <si>
    <t>Iekārtas</t>
  </si>
  <si>
    <t>Aptuvens skaits, gab.</t>
  </si>
  <si>
    <t>Cena par vienību, EUR (ieskaitot PVN)</t>
  </si>
  <si>
    <t>Summa, EUR (ieskaitot PVN)</t>
  </si>
  <si>
    <t>Pamatojums</t>
  </si>
  <si>
    <t>Perfuzori</t>
  </si>
  <si>
    <t>Infūzijas sūkņi</t>
  </si>
  <si>
    <t>Pacientu monitori</t>
  </si>
  <si>
    <t xml:space="preserve">Pacienta drošības paaugstināšanai, racionāli lietojot personāla resursu paaugstinātas darba intensitātes apstākļos. Attālināta pacienta stāvokļa novērošana, pieraksta procesu automatizācija. </t>
  </si>
  <si>
    <t>Diagnostiskā radiogrāfijas iekārta, pārvietojama, ar divu izmēru digitāliem detektoriem</t>
  </si>
  <si>
    <t>Imunoloģiskais un bioķīmiskais analizators, lielais+mazais</t>
  </si>
  <si>
    <t>Asins gāzu analizators</t>
  </si>
  <si>
    <t>Ultrasonogrāfijas iekārta, diagnostikai</t>
  </si>
  <si>
    <t>Mazgāšanas, dezinfekcijas iekārtas</t>
  </si>
  <si>
    <t>Ūdens sagatavošanas sistēmas nomaiņa Sterilizācijas dienestam</t>
  </si>
  <si>
    <t>Pudelīšu mazgājamā mašīna</t>
  </si>
  <si>
    <t>Ūdeņraža peroksīda miglotājs kopā ar telpas izbūvi, iekārtu apstrādei</t>
  </si>
  <si>
    <t>Iekārtas nosaukums</t>
  </si>
  <si>
    <t>Centrālā pacientu novērošanas stacija</t>
  </si>
  <si>
    <t>Monitors pacientu vitālo funkciju novērošanas ar ratiem</t>
  </si>
  <si>
    <t xml:space="preserve">Neinvazīva mākslīgās plaušas ventilācijas iekārta </t>
  </si>
  <si>
    <t>Ultrasonogrāfs</t>
  </si>
  <si>
    <t>Defibrilātors</t>
  </si>
  <si>
    <t>Perfūzijas sūknis</t>
  </si>
  <si>
    <t>Infūzijas sūkņu centrāle ar statīvu (mobila)</t>
  </si>
  <si>
    <t>Portatīvs pulsa oksimetrs</t>
  </si>
  <si>
    <t>Enterālās barošanas sūknis</t>
  </si>
  <si>
    <t>Gulta pacientu, funkcionāla, elektriska</t>
  </si>
  <si>
    <t>Dzemdību gulta</t>
  </si>
  <si>
    <t>Pacienta nakts skapītis vismaz ar 2 atvilknēm un papildus paceļamu funkcionālu ēdināšanas dēli</t>
  </si>
  <si>
    <t>Gulta intensīvās terapijas</t>
  </si>
  <si>
    <t>Kušete, hidrauliskas ar augstuma regulāciju</t>
  </si>
  <si>
    <t>Guļrati uzņemšanai</t>
  </si>
  <si>
    <t>Pacienta guļrati nodaļai</t>
  </si>
  <si>
    <t>Aktīvais pretizgulējumu matracis</t>
  </si>
  <si>
    <t>Pacienu pacēlājs, 250 kg pacients</t>
  </si>
  <si>
    <t>Skopu mazgājamā mašīna 1 vietīga</t>
  </si>
  <si>
    <t>Krūšu kurvju portatīvā vakūma iekārta</t>
  </si>
  <si>
    <t>Videobronhoskops biopsijas</t>
  </si>
  <si>
    <t>Asinsgāzu iekārta uz testiem (4 gadi)</t>
  </si>
  <si>
    <t>Asins reces/teces noteikšanas analizators</t>
  </si>
  <si>
    <t>Sedācijas cerebrālās oksimetrijas monitors</t>
  </si>
  <si>
    <t>Galda centrifūga paraugu apstrādei</t>
  </si>
  <si>
    <t xml:space="preserve">2. klases biodrošības skapis paraugu sagatavošanai un testēšanai </t>
  </si>
  <si>
    <t>Medicīniskā saldētava ar ultrazemu temperatūru</t>
  </si>
  <si>
    <t>Spektrofotometrs – mikroplašu lasītājs</t>
  </si>
  <si>
    <t>Mikroplašu mazgāšanas iekārta</t>
  </si>
  <si>
    <t>Ūdens attīrīšanas sistēma</t>
  </si>
  <si>
    <t>Liela apjoma virsmu dezinfekcijas iekārta</t>
  </si>
  <si>
    <t xml:space="preserve">Autoklāvs </t>
  </si>
  <si>
    <t>Barotņu sagatavošanas iekārta</t>
  </si>
  <si>
    <t xml:space="preserve">Invertais mikroskops </t>
  </si>
  <si>
    <t>Anestēzijas/narkozes iekārtas</t>
  </si>
  <si>
    <t>Portatīva gaisa un telpas attīrīšans iekārta</t>
  </si>
  <si>
    <t>Portatīvā gaisa dezinfekcijas iekārta (O3)</t>
  </si>
  <si>
    <t>Endoskopiskais monitors Bronhoskopijām (24")</t>
  </si>
  <si>
    <t>Tvaika sterilizators Barotņu sterilizēšanai</t>
  </si>
  <si>
    <t>Elektromagnētiskā bronhu navigācijas sistēma</t>
  </si>
  <si>
    <t>Pacientu sēdrati</t>
  </si>
  <si>
    <t>Videolaringoskops</t>
  </si>
  <si>
    <t>Ginekoloģijas krēsls</t>
  </si>
  <si>
    <t>Bezkontakta termometrs</t>
  </si>
  <si>
    <t>Elektrokardiogrāfs, mobils ar DICOM funkciju</t>
  </si>
  <si>
    <t>Aizslietnis, divdaļīgs</t>
  </si>
  <si>
    <t>Endoskopu uzglabāšanas/ Žāvēšanas skapis</t>
  </si>
  <si>
    <t>Endoskopijas izmeklēšanas darba vieta</t>
  </si>
  <si>
    <t>Šībermašīna</t>
  </si>
  <si>
    <t>Videobronhoskopijas sistēma ar aprīkojumu</t>
  </si>
  <si>
    <t>Mākslīgās plaušu ventilēšanas iekārta (dažādu komplektāciju)</t>
  </si>
  <si>
    <t>Ārstniecības iestādes kapacitātes palielināšana ārkārtas situācijas laikā.</t>
  </si>
  <si>
    <t>Jaundzimušo inkubators</t>
  </si>
  <si>
    <t>Mākslīgās plaušu ventilēšanas iekārta pacienta pārvietošanai</t>
  </si>
  <si>
    <t>Anestēzijas iekārtas</t>
  </si>
  <si>
    <t xml:space="preserve">Izmeklējumu produktivitātes palielināšana augstas darba intensitātes apstākļos. Labāka attēla kvalitāte. </t>
  </si>
  <si>
    <t>Akūtu laboratorisko izmeklējumu kapacitātes palielināšana.</t>
  </si>
  <si>
    <t>Ultrasonogrāfijas iekārta, portatīva, anestezioloģijai (AITK)</t>
  </si>
  <si>
    <t xml:space="preserve">Manipulāciju produktivitātes palielināšana augstas darba intensitātes apstākļos. Labāka attēla kvalitāte. </t>
  </si>
  <si>
    <t>Ultrasonogrāfijas iekārta  (NMPO)</t>
  </si>
  <si>
    <t>Infekciju risku samazināšana un personāla resursa racionāla lietošana paaugstinātas darba intensitātes apstākļos.</t>
  </si>
  <si>
    <t>Lielgabarīta tvaika sterilizatori</t>
  </si>
  <si>
    <t xml:space="preserve">Infekciju rsiku mazināšanai jānodrošina stabila digitālās saziņas platforma starp struktūrvienībām slimnīcas ietvaros, kā arī iespēja efektīvi organizēt attālināto darbu pieslēdzoties BKUS serveriem. Nepieciešams mazināti riskus darba nepārtrauktībai segmentējot un izlīdzinot tīkla noslodzi. </t>
  </si>
  <si>
    <t>Informācijas komunikāciju tehnoloģijas (IKT) - tīklā jaudas palielināšana</t>
  </si>
  <si>
    <r>
      <t>CPAP (</t>
    </r>
    <r>
      <rPr>
        <i/>
        <sz val="11"/>
        <color theme="1"/>
        <rFont val="Times New Roman"/>
        <family val="1"/>
      </rPr>
      <t>Continuous Positive Airway Pressure</t>
    </r>
    <r>
      <rPr>
        <sz val="11"/>
        <color theme="1"/>
        <rFont val="Times New Roman"/>
        <family val="1"/>
      </rPr>
      <t>)iekārtas stacionāram</t>
    </r>
  </si>
  <si>
    <r>
      <t>Pacientu klīniskā – dinamiskā monitorēšanas sistēma (programmatūra), ICIP (</t>
    </r>
    <r>
      <rPr>
        <i/>
        <sz val="11"/>
        <color theme="1"/>
        <rFont val="Times New Roman"/>
        <family val="1"/>
      </rPr>
      <t>IntelliVue Clinical Information Portfolio</t>
    </r>
    <r>
      <rPr>
        <sz val="11"/>
        <color theme="1"/>
        <rFont val="Times New Roman"/>
        <family val="1"/>
      </rPr>
      <t>) nomaiņa</t>
    </r>
  </si>
  <si>
    <t>Nr.p.k.</t>
  </si>
  <si>
    <t>Polimerāzes ķēdes reakcijas (PĶR) reālā laika iekārta (amplifikators)</t>
  </si>
  <si>
    <t>Npk</t>
  </si>
  <si>
    <t xml:space="preserve">Centrālā Covid - 19 pacientu novērošana, māsu postenī, 2.punktā esošo pacientu monitoru saslēgšanai tīklā un attālinātai novērošanai un datu apstrādei. </t>
  </si>
  <si>
    <t>Covid pacientu vitālo funckciju novērošana, Neatliekamās medicīnas centrā (NMC) un jaunizveidotajā Covid-19 nodaļā.</t>
  </si>
  <si>
    <t>Invazīva mākslīgās plaušas ventilācijas iekārta plus neinvazīvā (NIV) funkcija</t>
  </si>
  <si>
    <t xml:space="preserve">Mākslīgās plaušu ventilācijas iekārtas Covid-19 pacientu ventilēšanai </t>
  </si>
  <si>
    <t>Mākslīgās plaušu ventilācijas iekārtas Covid-19 pacientu ventilēšanai</t>
  </si>
  <si>
    <t>Mākslīgās plaušas tēmētas strūklas (JET) ventilātors</t>
  </si>
  <si>
    <t>Mākslīgās plaušu ventilācijas iekārtas Covid-19 pacientu ventilēšanai īpaši komplicētos gadījumos</t>
  </si>
  <si>
    <t>Covid-19 pacinetu ultrasonogrāfijas veikšanai neatliekamās palīdzības centrā.</t>
  </si>
  <si>
    <t>Palātas ultrasonogrāfijas iekārta intensīvās terapijas palātas vajadzībām</t>
  </si>
  <si>
    <t>Covid-19 pacinetu ultrasonogrāfijas veikšanai pacientu izolatoros. Lai ierobežotu infekciju pārnesi ir nepieciešams ierobežot iekārtu pārvietošanu starp slimnīcas struktūrvienībām.</t>
  </si>
  <si>
    <t xml:space="preserve">Palātas ultrasonogrāfijas iekārta </t>
  </si>
  <si>
    <t>Mobīla palātas digitāla rentgena iekārta</t>
  </si>
  <si>
    <t xml:space="preserve">Guļošu izolētu Covid pacientu izmeklēšanai, infekcijas ierobežošanas nolūkos no pārējiem intensīvās terapijas pacientiem, visbiežāk dinamiskai plaušu stāvokļa izvērtēšanai. </t>
  </si>
  <si>
    <t>Smagu Covid-19 pacinetu iespējamo reanimācijas pasākumu nodrošināšanai. Lai ierobežotu infekciju pārnesi ir nepieciešams ierobežot iekārtu pārvietošanu starp slimnīcas struktūrvienībām - iekārtas tiks izvietotas ierobežoto teritoriju darba zonās.</t>
  </si>
  <si>
    <t xml:space="preserve">Covid - 19 pacientu ārstēšanas nodrošināšana. </t>
  </si>
  <si>
    <t>Smagu Covid-19 pacientu izvietošanai intensīvās terapijas nodaļā tiek veidotas 10 papildus intensīvās terapijas gultas.</t>
  </si>
  <si>
    <t>infūzijas sūknis</t>
  </si>
  <si>
    <t>Viens no svarīgākajiem COVID pacientu monitorēšanas kritērijiem ir skābekļa saturācijas izmaiņas asinīs. Tā kā nav iespējams katru pacientu nodrošināt ar vitālo funkciju novērošanas monitoru, alternatīva ir portatīvs pulsa oksimetrijas monitors. Šobrīd Slimnīcā šo iekārtu skaits ir ierobežots un ārkārtas situācijā ar lielu COVID pacientu pieaugumu šo vitāli svarīgo parametru reģistrēšana tiks ierobežota.</t>
  </si>
  <si>
    <t>Smagu Covid-19 pacinetu enterālā barošana intensīvās terapijas nodaļās. Lai ierobežotu infekciju pārnesi ir nepieciešams ierobežot iekārtu pārvietošanu starp slimnīcas struktūrvienībām.</t>
  </si>
  <si>
    <t>Nepieciešams aprīkot ar gultām jaunizveidoto nodaļu priekš Covid-19 pacientiem.</t>
  </si>
  <si>
    <t>Nepieciešama papildus dzemdību gulta, lai veiktu manipulācijas ar Covid-19 slimām grūtniecēm atsevišķās telpās, lai samazinātu inficēšanas risku parējām grūtniecēm.</t>
  </si>
  <si>
    <t>Nepieciešams aprīkot ar pacientu skapīšiem jaunizveidoto nodaļu priekš Covid-19 pacientiem.</t>
  </si>
  <si>
    <t>Nepieciešamas papildus intensīvas terapijas gultas priekš smagiem Covid-19 pacientiem.</t>
  </si>
  <si>
    <t>Kušetes Covid-19 pacientu izmeklēšanai</t>
  </si>
  <si>
    <t>Guļrati Covid-19 pacientu pārvietošanai NMC</t>
  </si>
  <si>
    <t>Transporta guļrati Covid-19 pacientu pārvietošanai starp Covid nodaļām stacionārā Gaiļezers un LIC.</t>
  </si>
  <si>
    <t>Nepieciešami papildus aktīvie matrāci priekš smagiem Covid-19 pacientiem.</t>
  </si>
  <si>
    <t>Smagu Covid-19 pacinetu ar lielu ķermeņa masu pārvietošanai. Lai minimizētu personāla iesaisti pacientu, ar lielu ķermeņa svaru, pārvietošanā un minimizētu infekcijas izplatīšanās risku personāla starpā.</t>
  </si>
  <si>
    <t>Tā kā stacionētie COVID pacienti ir lielākoties ar respiratorās sistēmas saslimšanas simptomiem, pacientu dzīvības glābšanai nereti nepieciešams veikt bronhoskopiskus izmeklējumus un manipulācijas. Tā kā šo manipulāciju skaits var ievērojami pieaugt, nepieciešama savlaicīga endoskopu apstrāde un sagatavošana nākamā pacienta apskatei. Šobrīd Slimnīcā endoskopu apstrādei ir nepietiekams mazgājamo mašīnu skaits. Pareiza instrumentu apstrāde ir ārkārtēji nozīmīga, lai ierobežotu infekcijas izplatīšanās risku Slimnīcā.</t>
  </si>
  <si>
    <t>Covid-19 pacinetu ārstēšanai pie invazīvu manipulāciju veikšanas.</t>
  </si>
  <si>
    <t xml:space="preserve">Krūšu kompresijas iekārta </t>
  </si>
  <si>
    <t xml:space="preserve">Smagu Covid-19 pacinetu mākslīgās elpināšanas nodrošināšanai kritiskās situācijās. Iekārta veic autonomu pacienta mākslīgo elpināšanu un minimizē personāla tiešu kontaktu ar pacienta izelpas gaisu (ļauj strādāt distancēti). </t>
  </si>
  <si>
    <t>Biopsijas paraugu veikšanai pacinetiem Covid-19 nodaļās. Lai ierobežotu infekciju pārnesi ir nepieciešams ierobežot iekārtu pārvietošanu starp slimnīcas struktūrvienībām.</t>
  </si>
  <si>
    <t>Covid pacientu laboratoriskai asinsgāzu dinamiskai izmeklēšanai, lai vērtētu terapijas efektīvitāti vai nekavējoties to mainītu, uz vietas intensīvajās terapijās, Neatliekamajā medicīnas centrā,  jaunizveidotajā Covid pacientu nodaļā un nepieciešamības gadījumā operāciju blokos.</t>
  </si>
  <si>
    <t>Lai nodrošinātu ekspress izmeklējumu veikšanu uz vietas Covid-19 pacientiem.</t>
  </si>
  <si>
    <t>Automatizēta ribonukleīnskābes (RNS)/ dezoksiribonukleīnskābes (DNS) izdalīšanas iekārta</t>
  </si>
  <si>
    <t>Sakarā ar pieaugošo paraugu izmeklējumiem uz CoV-2 skaitu ir nepieciešamas palielināt jaudu, kā arī aizvietot novecojušās iekārtas. Arī nodrošināt rezervi/aizvietošanu iekārtām, kas var iziet no ierindas, jo strāda 24x7 rezīmā bez pātraukumiem</t>
  </si>
  <si>
    <t>Galda centrifūga paraugu apstrādei paraugu  ribonukleīnskābes (RNS)/ dezoksiribonukleīnskābes (DNS izdalīšanai</t>
  </si>
  <si>
    <t>Sakarā ar pieaugošo CoVid-19 pacientu skaitu, vairākām no stacionāra nodaļām ir mainīts higiēnas zonas līmenis. Šajā sakarā ir pieaugusi nepieciešamība veikt pastiprinātus vides parametru (bioloģiskā piesārņojuma) mērījumus un monitorēšanu. Šim nolūkam ir nepieciešams iegādāties papildus aprīkojumu kas nepieciešams gaisa paraugu uzsējumu veikšanai pienācīgā apjomā. Slimnīcas rīcībā nav pietiekams aprīkojums, lai nodrošinātu pilnvērtīgu vides parametru monitorēšanu visās CoVid-19 nodaļās.</t>
  </si>
  <si>
    <t>Paaugstinoties analīžu skaitam ir nepieciešams palielināt paraugu glabāšānas apjomu</t>
  </si>
  <si>
    <t>Ir paredzēts seroloģiskai testēšanai, anti-vielu noteikšanai COVID pacientiem atvēseļošanas procesā</t>
  </si>
  <si>
    <t>Esošā ūdens sagatavošana nav paredzēta tik butiskai paraugu plūsmas palielināšanai - nepieciešama nomaiņa/rezerves sistēmas izveide.</t>
  </si>
  <si>
    <t>Peroksīda tvaika dezinfekcijas iekārta, Covid-19 nodaļu telpu dezinfekcijai</t>
  </si>
  <si>
    <t>Sakarā ar pieaugošo CoVid-19 pacientu skaitu, kā arī augsto skaitu smagas pneimonijas pacientu, ir nepieciešams palielināt jaudu barotnū sagatavosānai, lai veikt bakterioloģiskās analīzes šoiem pacientiem. Slimnīcas rīcībā nav pietiekams aprīkojums, lai nodrošinātu pilnvērtīgu vides parametru monitorēšanu visās CoVid-19 nodaļās.</t>
  </si>
  <si>
    <t>Gēnu sekvenēšanas iekārta (nākamas paaudzes sekvenēšana NGS)</t>
  </si>
  <si>
    <t>Nodrošina vīrusu genoma sekvenēšanu.
Padziļinātai CoV-2 un citu patogenu genoma diagnostikas testu veikšanai, ir nepieciešams nodrošināt LIC laboratorijā vīrusu padziļinātu epidemioloģisko analīzi veicot SARS-CoV-2 genoma sekvenēšanu no klīniskiem paraugiem. Tas ir vitāli svarīgi arī, lai noteiktu potenciālās SARS-CoV-2 vīrusa genoma mutācijas, kas var ietekmēt vīrusu turpmāko noteikšanu un uzraudzību, kā arī monitorēt diagnostikas testu darbību un līdz ar to aktualizētu COVID-19 diagnostikas iespējas.</t>
  </si>
  <si>
    <t>Covid-19 pacientu laboratorisko paraugu izmeklēšanai.</t>
  </si>
  <si>
    <t>CO2 gāzes termostats</t>
  </si>
  <si>
    <t>Covid-19 pacientu laboratorisko paraugu kultivēšanai</t>
  </si>
  <si>
    <t>Anestēzijas/narkozes iekārtas Covid-19 pacientu ārstēšanai, nepieciešamības gadījumā mākslīgai elpināšanai</t>
  </si>
  <si>
    <t>Ļoti nepieciešamas telpu un virsmu dezinfekcijai, lai ierobežotu Covid-19 infēkcijas izplatīšanu.</t>
  </si>
  <si>
    <t>Nepieciešamas telpu dezinfekcijai, lai ierobežotu Covid-19 infēkcijas izplatīšnu.</t>
  </si>
  <si>
    <t>Papildus diagnostiskās vienības izveide Covid-19 pacinetiem. Lai ierobežotu infekciju pārnesi ir nepieciešams ierobežot iekārtu pārvietošanu starp slimnīcas struktūrvienībām.</t>
  </si>
  <si>
    <t>Īpaši smagu Covid-19 pacientu ķirurģiskai ārstēšanai, samazina manipulācijas laiku, nodrošina iespēju veikt precīzu elpceļu izmeklējumu uz vietas operāciju zālē, neiesaistot endoskopisko un radioloģisko izmeklējumu veikšanu.</t>
  </si>
  <si>
    <t>Sēdrati Covid-19 pacientu pārvietošanai NMC un jaunizveidotajā Covid pacientu nodaļā</t>
  </si>
  <si>
    <t>Videolaringoskops Covid-19 pacientu izmeklēšanaio un intubāciju veikšanai</t>
  </si>
  <si>
    <t>Ginekoloģijas krēsls Covid-19 pacientu-grūtnieču izmeklēšanai atsevišķi iekārtotā kabinetā</t>
  </si>
  <si>
    <t>Covid pacientu izmeklēšanai ievērojot distanci, galvenokārt nodaļas kur tiek uzņemti vai stacionēti pacienti ar vislielāko varbūtību par Covid saslimšanu, Neatliekamās medicīnas centrs, Dzemdību nodaļa, Hemodialīzes nodaļa, jaunizveidotā Covid pacientu ārstēšanas nodaļa</t>
  </si>
  <si>
    <t>Elektrokardiogrāfs Covid-19 pacientu atsevišķai izmeklēšanai NMC un jaunizveidotajā Covid pacientu nodaļā</t>
  </si>
  <si>
    <t xml:space="preserve">Līdz ar COVID pacientu pieaugumu Slimnīcā, tiek paredzēta papildus gultas vietu izvietošana Slimnīcas A korpus foajē un NMC. Lai nodrošinātu pacientu intimitāti kā arī izveidot barjeru infekcijas izplatībai pilienu veidā, nepieciešams iegādāties papildus medicīniskos aizslietņus. </t>
  </si>
  <si>
    <t>Pēc endoskopu apstrādes ir ārkārtēji svarīgi instrumentus rūpīgi izžāvēt un uzglabāt atbilstošā vidē. Pretējā gadījumā pastāv augsts baktēriju un infekciju nodošanas risks citam pacientam. COVID izplatības laikā šim faktoram ir ārkārtēji liela nozīme, lai ierobežotu infekcijas izplatīšanās risku Slimnīcā. Nepieciešamais apjoms ir atbilstošs endoskopu parka pieaugumam iepirkuma ietvaros un esošā iekārtu deficīta samazināšanai Slimnīcā.</t>
  </si>
  <si>
    <t xml:space="preserve">Bronhoskopiju izmeklēšanas darba vieta Covid-19 pacientu izmeklēšanai </t>
  </si>
  <si>
    <t>Līdz ar COVID pacientu pieaugumu Slimnīcā, pieaugs arī nepieciešamība sanitāri higiēniski priekšmetu apstrādei. Šobrīd esošo iekārtu skaits nav pietiekošs. Pareiza sanitāri higiēniski priekšmetu apstrāde ir ārkārtēji nozīmīga, lai ierobežotu infekcijas izplatīšanās risku Slimnīcā.</t>
  </si>
  <si>
    <t>Videobronhoskops atsevišķai  Covid-19 pacientu izmeklēšanai</t>
  </si>
  <si>
    <t>Ultravioletā (UV) starojuma baktericīdas lampas 254nm</t>
  </si>
  <si>
    <t xml:space="preserve">Darbs ar COVID paraugiem notiek vairākā laboratoriju telpās, ko ir nepieciešamas ātri un droši dezinficēt </t>
  </si>
  <si>
    <t>Gastroskops</t>
  </si>
  <si>
    <t>Covid-19 pacinetu gastroskopiju veikšanai pacientu izolatorosun/vai Neatliekamās palīdzības nodaļā. Lai ierobežotu infekciju pārnesi ir nepieciešams ierobežot iekārtu pārvietošanu starp slimnīcas struktūrvienībām.</t>
  </si>
  <si>
    <t>Kolonoskops</t>
  </si>
  <si>
    <t>Covid-19 pacinetu kolonoskopiju veikšanai pacientu izolatorosun/vai Neatliekamās palīdzības nodaļā. Lai ierobežotu infekciju pārnesi ir nepieciešams ierobežot iekārtu pārvietošanu starp slimnīcas struktūrvienībām.</t>
  </si>
  <si>
    <t>Videoprocesors endoskopisko izmeklējumu veikšanai</t>
  </si>
  <si>
    <t>Covid-19 pacinetu kolonoskopiju un gastroskopiju veikšanai pacientu izolatorosun/vai Neatliekamās palīdzības nodaļā. Lai ierobežotu infekciju pārnesi ir nepieciešams ierobežot iekārtu pārvietošanu starp slimnīcas struktūrvienībām.</t>
  </si>
  <si>
    <t>Skaits - PSKUS</t>
  </si>
  <si>
    <t>Skaits - RAKUS</t>
  </si>
  <si>
    <t>Plānotā vienas vienības cena, EUR (bez PVN)</t>
  </si>
  <si>
    <t>Skaits kopā</t>
  </si>
  <si>
    <t>Summa, EUR (ar PVN) PSKUS</t>
  </si>
  <si>
    <t>Summa, EUR (ar PVN) RAKUS</t>
  </si>
  <si>
    <t xml:space="preserve">"Pielikums Nr.2
Ministru kabineta rīkojuma "Par apropriācijas palielināšanu Veselības ministrijai” projekta sākotnējās ietekmes novērtējuma ziņojumam (anotācijai)"	</t>
  </si>
  <si>
    <t xml:space="preserve">"Pielikums Nr.1
Ministru kabineta rīkojuma "Par apropriācijas palielināšanu Veselības ministrijai” projekta sākotnējās ietekmes novērtējuma ziņojumam (anotācijai)"	</t>
  </si>
  <si>
    <t>Valsts sabiedrības ar ierobežotu atbildību “Paula Stradiņa klīniskā universitātes slimnīca” un sabiedrības ar ierobežotu atbildība “Rīgas Austrumu klīniskā universitātes slimnīca”  medicīnisko iekārtu iegādes indikatīvie aprēķini, euro</t>
  </si>
  <si>
    <t>Valsts sabiedrības ar ierobežotu atbildību “Bērnu klīniskā universitātes slimnīca” medicīnisko iekārtu iegādes indikatīvie aprēķini,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</si>
</sst>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1"/>
      <color theme="1"/>
      <name val="Times New Roman"/>
      <family val="1"/>
      <charset val="186"/>
    </font>
    <font>
      <sz val="10"/>
      <name val="Arial"/>
      <family val="2"/>
      <charset val="186"/>
    </font>
    <font>
      <sz val="12"/>
      <color theme="1"/>
      <name val="Calibri"/>
      <family val="2"/>
      <charset val="186"/>
      <scheme val="minor"/>
    </font>
    <font>
      <b/>
      <sz val="12"/>
      <color theme="1"/>
      <name val="Times New Roman"/>
      <family val="1"/>
    </font>
    <font>
      <b/>
      <sz val="11"/>
      <name val="Times New Roman"/>
      <family val="1"/>
      <charset val="186"/>
    </font>
    <font>
      <i/>
      <sz val="11"/>
      <color theme="1"/>
      <name val="Times New Roman"/>
      <family val="1"/>
    </font>
    <font>
      <sz val="11"/>
      <color theme="1"/>
      <name val="Times New Roman"/>
      <family val="1"/>
    </font>
    <font>
      <b/>
      <sz val="11"/>
      <color theme="1"/>
      <name val="Times New Roman"/>
      <family val="1"/>
    </font>
    <font>
      <sz val="12"/>
      <color theme="1"/>
      <name val="Times New Roman"/>
      <family val="1"/>
    </font>
    <font>
      <b/>
      <sz val="11"/>
      <name val="Times New Roman"/>
      <family val="1"/>
    </font>
    <font>
      <sz val="12"/>
      <name val="Calibri"/>
      <family val="2"/>
      <charset val="186"/>
      <scheme val="minor"/>
    </font>
    <font>
      <sz val="11"/>
      <name val="Times New Roman"/>
      <family val="1"/>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2" fillId="0" borderId="0"/>
    <xf numFmtId="0" fontId="2" fillId="0" borderId="0"/>
  </cellStyleXfs>
  <cellXfs count="36">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7" fillId="0" borderId="1" xfId="0" applyFont="1" applyBorder="1"/>
    <xf numFmtId="0" fontId="7" fillId="0" borderId="1" xfId="0" applyFont="1" applyBorder="1" applyAlignment="1">
      <alignment wrapText="1"/>
    </xf>
    <xf numFmtId="0" fontId="8" fillId="0" borderId="1" xfId="0" applyFont="1" applyBorder="1" applyAlignment="1">
      <alignment horizontal="right" wrapText="1"/>
    </xf>
    <xf numFmtId="0" fontId="8" fillId="2" borderId="1" xfId="0" applyFont="1" applyFill="1" applyBorder="1" applyAlignment="1">
      <alignment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vertical="center"/>
    </xf>
    <xf numFmtId="0" fontId="0" fillId="0" borderId="0" xfId="0" applyAlignment="1">
      <alignment vertical="center"/>
    </xf>
    <xf numFmtId="0" fontId="7" fillId="0" borderId="1" xfId="0" applyFont="1" applyBorder="1" applyAlignment="1">
      <alignment horizontal="center" vertical="center"/>
    </xf>
    <xf numFmtId="0" fontId="3" fillId="3" borderId="0" xfId="0" applyFont="1" applyFill="1" applyAlignment="1">
      <alignment wrapText="1"/>
    </xf>
    <xf numFmtId="0" fontId="11" fillId="0" borderId="0" xfId="0" applyFont="1"/>
    <xf numFmtId="0" fontId="10"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4" fontId="12" fillId="0" borderId="1" xfId="0" applyNumberFormat="1" applyFont="1" applyBorder="1" applyAlignment="1">
      <alignment vertical="center" wrapText="1"/>
    </xf>
    <xf numFmtId="4" fontId="12" fillId="0" borderId="1" xfId="0" applyNumberFormat="1" applyFont="1" applyBorder="1" applyAlignment="1">
      <alignment horizontal="center" vertical="center" wrapText="1"/>
    </xf>
    <xf numFmtId="0" fontId="7" fillId="3" borderId="0" xfId="0" applyFont="1" applyFill="1"/>
    <xf numFmtId="0" fontId="9" fillId="3" borderId="0" xfId="0" applyFont="1" applyFill="1" applyAlignment="1">
      <alignment wrapText="1"/>
    </xf>
    <xf numFmtId="0" fontId="8" fillId="2" borderId="1" xfId="0" applyFont="1" applyFill="1" applyBorder="1" applyAlignment="1">
      <alignment horizontal="center" vertical="center" wrapText="1"/>
    </xf>
    <xf numFmtId="3" fontId="7" fillId="0" borderId="1" xfId="0" applyNumberFormat="1" applyFont="1" applyBorder="1" applyAlignment="1">
      <alignment vertical="center"/>
    </xf>
    <xf numFmtId="3" fontId="8" fillId="2" borderId="1" xfId="0" applyNumberFormat="1" applyFont="1" applyFill="1" applyBorder="1"/>
    <xf numFmtId="4" fontId="10" fillId="2" borderId="3" xfId="0"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7" fillId="0" borderId="5" xfId="0" applyFont="1" applyBorder="1"/>
    <xf numFmtId="4" fontId="12" fillId="0" borderId="4" xfId="0" applyNumberFormat="1" applyFont="1" applyBorder="1" applyAlignment="1">
      <alignment vertical="center" wrapText="1"/>
    </xf>
    <xf numFmtId="0" fontId="12" fillId="3" borderId="1" xfId="0" applyFont="1" applyFill="1" applyBorder="1" applyAlignment="1">
      <alignment vertical="top" wrapText="1"/>
    </xf>
    <xf numFmtId="0" fontId="12" fillId="3" borderId="1" xfId="0" applyFont="1" applyFill="1" applyBorder="1" applyAlignment="1">
      <alignment horizontal="left" vertical="top" wrapText="1"/>
    </xf>
    <xf numFmtId="4" fontId="3" fillId="0" borderId="0" xfId="0" applyNumberFormat="1" applyFont="1" applyAlignment="1">
      <alignment vertical="center"/>
    </xf>
    <xf numFmtId="0" fontId="8" fillId="0" borderId="2" xfId="0" applyFont="1" applyBorder="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center" vertical="center" wrapText="1"/>
    </xf>
  </cellXfs>
  <cellStyles count="3">
    <cellStyle name="Normal" xfId="0" builtinId="0"/>
    <cellStyle name="Normal 3" xfId="2" xr:uid="{61BC2942-A79E-4077-A9D5-63989F92B79C}"/>
    <cellStyle name="Normal 4" xfId="1" xr:uid="{0567E9F5-53F4-48FC-9F16-741BA98728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6531B-C998-4EE6-9D73-4B47A3ADF552}">
  <dimension ref="A1:F39"/>
  <sheetViews>
    <sheetView tabSelected="1" zoomScale="59" zoomScaleNormal="59" workbookViewId="0">
      <selection activeCell="A6" sqref="A6:F6"/>
    </sheetView>
  </sheetViews>
  <sheetFormatPr defaultRowHeight="14.5" x14ac:dyDescent="0.35"/>
  <cols>
    <col min="2" max="2" width="36.453125" customWidth="1"/>
    <col min="3" max="3" width="12" customWidth="1"/>
    <col min="4" max="4" width="17.453125" customWidth="1"/>
    <col min="5" max="5" width="13.1796875" customWidth="1"/>
    <col min="6" max="6" width="49.453125" customWidth="1"/>
  </cols>
  <sheetData>
    <row r="1" spans="1:6" x14ac:dyDescent="0.35">
      <c r="F1" s="34" t="s">
        <v>167</v>
      </c>
    </row>
    <row r="2" spans="1:6" x14ac:dyDescent="0.35">
      <c r="F2" s="34"/>
    </row>
    <row r="3" spans="1:6" x14ac:dyDescent="0.35">
      <c r="F3" s="34"/>
    </row>
    <row r="4" spans="1:6" x14ac:dyDescent="0.35">
      <c r="F4" s="34"/>
    </row>
    <row r="5" spans="1:6" x14ac:dyDescent="0.35">
      <c r="F5" s="34"/>
    </row>
    <row r="6" spans="1:6" ht="24" customHeight="1" x14ac:dyDescent="0.35">
      <c r="A6" s="33" t="s">
        <v>169</v>
      </c>
      <c r="B6" s="33"/>
      <c r="C6" s="33"/>
      <c r="D6" s="33"/>
      <c r="E6" s="33"/>
      <c r="F6" s="33"/>
    </row>
    <row r="7" spans="1:6" ht="42" x14ac:dyDescent="0.35">
      <c r="A7" s="7" t="s">
        <v>85</v>
      </c>
      <c r="B7" s="8" t="s">
        <v>1</v>
      </c>
      <c r="C7" s="8" t="s">
        <v>2</v>
      </c>
      <c r="D7" s="9" t="s">
        <v>3</v>
      </c>
      <c r="E7" s="9" t="s">
        <v>4</v>
      </c>
      <c r="F7" s="8" t="s">
        <v>5</v>
      </c>
    </row>
    <row r="8" spans="1:6" ht="28.5" x14ac:dyDescent="0.35">
      <c r="A8" s="13">
        <v>1</v>
      </c>
      <c r="B8" s="10" t="s">
        <v>69</v>
      </c>
      <c r="C8" s="11">
        <v>12</v>
      </c>
      <c r="D8" s="24">
        <v>40000</v>
      </c>
      <c r="E8" s="24">
        <f>D8*C8</f>
        <v>480000</v>
      </c>
      <c r="F8" s="5" t="s">
        <v>70</v>
      </c>
    </row>
    <row r="9" spans="1:6" ht="28.5" x14ac:dyDescent="0.35">
      <c r="A9" s="13">
        <v>2</v>
      </c>
      <c r="B9" s="10" t="s">
        <v>71</v>
      </c>
      <c r="C9" s="11">
        <v>9</v>
      </c>
      <c r="D9" s="24">
        <v>18000</v>
      </c>
      <c r="E9" s="24">
        <f>D9*C9</f>
        <v>162000</v>
      </c>
      <c r="F9" s="5" t="s">
        <v>70</v>
      </c>
    </row>
    <row r="10" spans="1:6" ht="28.5" x14ac:dyDescent="0.35">
      <c r="A10" s="13">
        <v>3</v>
      </c>
      <c r="B10" s="10" t="s">
        <v>72</v>
      </c>
      <c r="C10" s="11">
        <v>2</v>
      </c>
      <c r="D10" s="24">
        <v>15000</v>
      </c>
      <c r="E10" s="24">
        <f>D10*C10</f>
        <v>30000</v>
      </c>
      <c r="F10" s="5" t="s">
        <v>70</v>
      </c>
    </row>
    <row r="11" spans="1:6" ht="28.5" x14ac:dyDescent="0.35">
      <c r="A11" s="13">
        <v>4</v>
      </c>
      <c r="B11" s="10" t="s">
        <v>83</v>
      </c>
      <c r="C11" s="11">
        <v>10</v>
      </c>
      <c r="D11" s="24">
        <v>13000</v>
      </c>
      <c r="E11" s="24">
        <f>D11*C11</f>
        <v>130000</v>
      </c>
      <c r="F11" s="5" t="s">
        <v>70</v>
      </c>
    </row>
    <row r="12" spans="1:6" ht="28.5" x14ac:dyDescent="0.35">
      <c r="A12" s="13">
        <v>5</v>
      </c>
      <c r="B12" s="10" t="s">
        <v>6</v>
      </c>
      <c r="C12" s="11">
        <v>140</v>
      </c>
      <c r="D12" s="24">
        <v>1000</v>
      </c>
      <c r="E12" s="24">
        <f t="shared" ref="E12:E27" si="0">D12*C12</f>
        <v>140000</v>
      </c>
      <c r="F12" s="5" t="s">
        <v>70</v>
      </c>
    </row>
    <row r="13" spans="1:6" ht="28.5" x14ac:dyDescent="0.35">
      <c r="A13" s="13">
        <v>6</v>
      </c>
      <c r="B13" s="10" t="s">
        <v>7</v>
      </c>
      <c r="C13" s="11">
        <v>40</v>
      </c>
      <c r="D13" s="24">
        <v>1100</v>
      </c>
      <c r="E13" s="24">
        <f t="shared" si="0"/>
        <v>44000</v>
      </c>
      <c r="F13" s="5" t="s">
        <v>70</v>
      </c>
    </row>
    <row r="14" spans="1:6" ht="28.5" x14ac:dyDescent="0.35">
      <c r="A14" s="13">
        <v>7</v>
      </c>
      <c r="B14" s="10" t="s">
        <v>8</v>
      </c>
      <c r="C14" s="11">
        <v>60</v>
      </c>
      <c r="D14" s="24">
        <v>10000</v>
      </c>
      <c r="E14" s="24">
        <f t="shared" si="0"/>
        <v>600000</v>
      </c>
      <c r="F14" s="5" t="s">
        <v>70</v>
      </c>
    </row>
    <row r="15" spans="1:6" ht="28.5" x14ac:dyDescent="0.35">
      <c r="A15" s="13">
        <v>8</v>
      </c>
      <c r="B15" s="10" t="s">
        <v>73</v>
      </c>
      <c r="C15" s="11">
        <v>8</v>
      </c>
      <c r="D15" s="24">
        <v>35000</v>
      </c>
      <c r="E15" s="24">
        <f>D15*C15</f>
        <v>280000</v>
      </c>
      <c r="F15" s="5" t="s">
        <v>70</v>
      </c>
    </row>
    <row r="16" spans="1:6" ht="56.5" x14ac:dyDescent="0.35">
      <c r="A16" s="13">
        <v>9</v>
      </c>
      <c r="B16" s="10" t="s">
        <v>84</v>
      </c>
      <c r="C16" s="11">
        <v>1</v>
      </c>
      <c r="D16" s="24">
        <v>552546.5</v>
      </c>
      <c r="E16" s="24">
        <f t="shared" si="0"/>
        <v>552546.5</v>
      </c>
      <c r="F16" s="5" t="s">
        <v>9</v>
      </c>
    </row>
    <row r="17" spans="1:6" ht="42" x14ac:dyDescent="0.35">
      <c r="A17" s="13">
        <v>10</v>
      </c>
      <c r="B17" s="10" t="s">
        <v>10</v>
      </c>
      <c r="C17" s="11">
        <v>1</v>
      </c>
      <c r="D17" s="24">
        <v>150000</v>
      </c>
      <c r="E17" s="24">
        <f t="shared" si="0"/>
        <v>150000</v>
      </c>
      <c r="F17" s="10" t="s">
        <v>74</v>
      </c>
    </row>
    <row r="18" spans="1:6" ht="28" x14ac:dyDescent="0.35">
      <c r="A18" s="13">
        <v>11</v>
      </c>
      <c r="B18" s="10" t="s">
        <v>11</v>
      </c>
      <c r="C18" s="11">
        <v>1</v>
      </c>
      <c r="D18" s="24">
        <v>150000</v>
      </c>
      <c r="E18" s="24">
        <f t="shared" si="0"/>
        <v>150000</v>
      </c>
      <c r="F18" s="10" t="s">
        <v>75</v>
      </c>
    </row>
    <row r="19" spans="1:6" x14ac:dyDescent="0.35">
      <c r="A19" s="13">
        <v>12</v>
      </c>
      <c r="B19" s="10" t="s">
        <v>12</v>
      </c>
      <c r="C19" s="11">
        <v>2</v>
      </c>
      <c r="D19" s="24">
        <v>13000</v>
      </c>
      <c r="E19" s="24">
        <f t="shared" si="0"/>
        <v>26000</v>
      </c>
      <c r="F19" s="10" t="s">
        <v>75</v>
      </c>
    </row>
    <row r="20" spans="1:6" ht="28" x14ac:dyDescent="0.35">
      <c r="A20" s="13">
        <v>13</v>
      </c>
      <c r="B20" s="10" t="s">
        <v>76</v>
      </c>
      <c r="C20" s="11">
        <v>1</v>
      </c>
      <c r="D20" s="24">
        <v>50000</v>
      </c>
      <c r="E20" s="24">
        <f t="shared" si="0"/>
        <v>50000</v>
      </c>
      <c r="F20" s="10" t="s">
        <v>77</v>
      </c>
    </row>
    <row r="21" spans="1:6" ht="28" x14ac:dyDescent="0.35">
      <c r="A21" s="13">
        <v>14</v>
      </c>
      <c r="B21" s="10" t="s">
        <v>78</v>
      </c>
      <c r="C21" s="11">
        <v>1</v>
      </c>
      <c r="D21" s="24">
        <v>50000</v>
      </c>
      <c r="E21" s="24">
        <v>50000</v>
      </c>
      <c r="F21" s="10" t="s">
        <v>74</v>
      </c>
    </row>
    <row r="22" spans="1:6" ht="28" x14ac:dyDescent="0.35">
      <c r="A22" s="13">
        <v>15</v>
      </c>
      <c r="B22" s="10" t="s">
        <v>13</v>
      </c>
      <c r="C22" s="11">
        <v>1</v>
      </c>
      <c r="D22" s="24">
        <v>130000</v>
      </c>
      <c r="E22" s="24">
        <f t="shared" si="0"/>
        <v>130000</v>
      </c>
      <c r="F22" s="10" t="s">
        <v>74</v>
      </c>
    </row>
    <row r="23" spans="1:6" ht="28" x14ac:dyDescent="0.35">
      <c r="A23" s="13">
        <v>16</v>
      </c>
      <c r="B23" s="10" t="s">
        <v>14</v>
      </c>
      <c r="C23" s="11">
        <v>3</v>
      </c>
      <c r="D23" s="24">
        <v>66000</v>
      </c>
      <c r="E23" s="24">
        <f t="shared" si="0"/>
        <v>198000</v>
      </c>
      <c r="F23" s="10" t="s">
        <v>79</v>
      </c>
    </row>
    <row r="24" spans="1:6" ht="28" x14ac:dyDescent="0.35">
      <c r="A24" s="13">
        <v>17</v>
      </c>
      <c r="B24" s="10" t="s">
        <v>15</v>
      </c>
      <c r="C24" s="11">
        <v>1</v>
      </c>
      <c r="D24" s="24">
        <v>25000</v>
      </c>
      <c r="E24" s="24">
        <f t="shared" si="0"/>
        <v>25000</v>
      </c>
      <c r="F24" s="10" t="s">
        <v>79</v>
      </c>
    </row>
    <row r="25" spans="1:6" ht="28" x14ac:dyDescent="0.35">
      <c r="A25" s="13">
        <v>18</v>
      </c>
      <c r="B25" s="10" t="s">
        <v>16</v>
      </c>
      <c r="C25" s="11">
        <v>1</v>
      </c>
      <c r="D25" s="24">
        <v>35000</v>
      </c>
      <c r="E25" s="24">
        <f t="shared" si="0"/>
        <v>35000</v>
      </c>
      <c r="F25" s="10" t="s">
        <v>79</v>
      </c>
    </row>
    <row r="26" spans="1:6" ht="28" x14ac:dyDescent="0.35">
      <c r="A26" s="13">
        <v>19</v>
      </c>
      <c r="B26" s="10" t="s">
        <v>17</v>
      </c>
      <c r="C26" s="11">
        <v>1</v>
      </c>
      <c r="D26" s="24">
        <v>19000</v>
      </c>
      <c r="E26" s="24">
        <f t="shared" si="0"/>
        <v>19000</v>
      </c>
      <c r="F26" s="10" t="s">
        <v>79</v>
      </c>
    </row>
    <row r="27" spans="1:6" ht="28" x14ac:dyDescent="0.35">
      <c r="A27" s="13">
        <v>20</v>
      </c>
      <c r="B27" s="10" t="s">
        <v>80</v>
      </c>
      <c r="C27" s="11">
        <v>2</v>
      </c>
      <c r="D27" s="24">
        <v>130000</v>
      </c>
      <c r="E27" s="24">
        <f t="shared" si="0"/>
        <v>260000</v>
      </c>
      <c r="F27" s="10" t="s">
        <v>79</v>
      </c>
    </row>
    <row r="28" spans="1:6" ht="84" x14ac:dyDescent="0.35">
      <c r="A28" s="13">
        <v>21</v>
      </c>
      <c r="B28" s="10" t="s">
        <v>82</v>
      </c>
      <c r="C28" s="11">
        <v>1</v>
      </c>
      <c r="D28" s="24">
        <v>100000</v>
      </c>
      <c r="E28" s="24">
        <v>100000</v>
      </c>
      <c r="F28" s="10" t="s">
        <v>81</v>
      </c>
    </row>
    <row r="29" spans="1:6" x14ac:dyDescent="0.35">
      <c r="A29" s="13"/>
      <c r="B29" s="6" t="s">
        <v>0</v>
      </c>
      <c r="C29" s="4"/>
      <c r="D29" s="4"/>
      <c r="E29" s="25">
        <f>SUM(E8:E28)</f>
        <v>3611546.5</v>
      </c>
      <c r="F29" s="4"/>
    </row>
    <row r="30" spans="1:6" x14ac:dyDescent="0.35">
      <c r="A30" s="12"/>
    </row>
    <row r="31" spans="1:6" x14ac:dyDescent="0.35">
      <c r="A31" s="12"/>
    </row>
    <row r="32" spans="1:6" x14ac:dyDescent="0.35">
      <c r="A32" s="12"/>
    </row>
    <row r="33" spans="1:1" x14ac:dyDescent="0.35">
      <c r="A33" s="12"/>
    </row>
    <row r="34" spans="1:1" x14ac:dyDescent="0.35">
      <c r="A34" s="12"/>
    </row>
    <row r="35" spans="1:1" x14ac:dyDescent="0.35">
      <c r="A35" s="12"/>
    </row>
    <row r="36" spans="1:1" x14ac:dyDescent="0.35">
      <c r="A36" s="12"/>
    </row>
    <row r="37" spans="1:1" x14ac:dyDescent="0.35">
      <c r="A37" s="12"/>
    </row>
    <row r="38" spans="1:1" x14ac:dyDescent="0.35">
      <c r="A38" s="12"/>
    </row>
    <row r="39" spans="1:1" x14ac:dyDescent="0.35">
      <c r="A39" s="12"/>
    </row>
  </sheetData>
  <mergeCells count="2">
    <mergeCell ref="A6:F6"/>
    <mergeCell ref="F1:F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AFDB0-7518-4863-AAEE-BB9168E05DA0}">
  <dimension ref="A1:I81"/>
  <sheetViews>
    <sheetView zoomScale="62" zoomScaleNormal="62" workbookViewId="0">
      <selection activeCell="A2" sqref="A2:I2"/>
    </sheetView>
  </sheetViews>
  <sheetFormatPr defaultColWidth="9.1796875" defaultRowHeight="15.5" x14ac:dyDescent="0.35"/>
  <cols>
    <col min="1" max="1" width="9.1796875" style="2"/>
    <col min="2" max="2" width="46" style="3" customWidth="1"/>
    <col min="3" max="3" width="9.1796875" style="2"/>
    <col min="4" max="4" width="11" style="3" customWidth="1"/>
    <col min="5" max="5" width="9.1796875" style="3"/>
    <col min="6" max="6" width="17.7265625" style="3" customWidth="1"/>
    <col min="7" max="8" width="24" style="3" customWidth="1"/>
    <col min="9" max="9" width="67.81640625" style="14" customWidth="1"/>
    <col min="10" max="16384" width="9.1796875" style="1"/>
  </cols>
  <sheetData>
    <row r="1" spans="1:9" ht="62" x14ac:dyDescent="0.35">
      <c r="I1" s="22" t="s">
        <v>166</v>
      </c>
    </row>
    <row r="2" spans="1:9" ht="33" customHeight="1" x14ac:dyDescent="0.35">
      <c r="A2" s="35" t="s">
        <v>168</v>
      </c>
      <c r="B2" s="35"/>
      <c r="C2" s="35"/>
      <c r="D2" s="35"/>
      <c r="E2" s="35"/>
      <c r="F2" s="35"/>
      <c r="G2" s="35"/>
      <c r="H2" s="35"/>
      <c r="I2" s="35"/>
    </row>
    <row r="3" spans="1:9" ht="42" x14ac:dyDescent="0.35">
      <c r="A3" s="16" t="s">
        <v>87</v>
      </c>
      <c r="B3" s="16" t="s">
        <v>18</v>
      </c>
      <c r="C3" s="16" t="s">
        <v>160</v>
      </c>
      <c r="D3" s="16" t="s">
        <v>161</v>
      </c>
      <c r="E3" s="16" t="s">
        <v>163</v>
      </c>
      <c r="F3" s="16" t="s">
        <v>162</v>
      </c>
      <c r="G3" s="16" t="s">
        <v>164</v>
      </c>
      <c r="H3" s="16" t="s">
        <v>165</v>
      </c>
      <c r="I3" s="23" t="s">
        <v>5</v>
      </c>
    </row>
    <row r="4" spans="1:9" s="15" customFormat="1" ht="30.75" customHeight="1" x14ac:dyDescent="0.35">
      <c r="A4" s="17">
        <v>1</v>
      </c>
      <c r="B4" s="18" t="s">
        <v>19</v>
      </c>
      <c r="C4" s="17">
        <v>3</v>
      </c>
      <c r="D4" s="17">
        <v>13</v>
      </c>
      <c r="E4" s="17">
        <f t="shared" ref="E4:E66" si="0">SUM(C4:D4)</f>
        <v>16</v>
      </c>
      <c r="F4" s="19">
        <v>12000</v>
      </c>
      <c r="G4" s="20">
        <f>C4*F4*1.21</f>
        <v>43560</v>
      </c>
      <c r="H4" s="20">
        <f>D4*F4*1.21</f>
        <v>188760</v>
      </c>
      <c r="I4" s="30" t="s">
        <v>88</v>
      </c>
    </row>
    <row r="5" spans="1:9" s="15" customFormat="1" ht="28" x14ac:dyDescent="0.35">
      <c r="A5" s="17">
        <f>A4+1</f>
        <v>2</v>
      </c>
      <c r="B5" s="18" t="s">
        <v>20</v>
      </c>
      <c r="C5" s="17">
        <v>76</v>
      </c>
      <c r="D5" s="17">
        <v>72</v>
      </c>
      <c r="E5" s="17">
        <f t="shared" si="0"/>
        <v>148</v>
      </c>
      <c r="F5" s="19">
        <v>6200</v>
      </c>
      <c r="G5" s="20">
        <f t="shared" ref="G5:G67" si="1">C5*F5*1.21</f>
        <v>570152</v>
      </c>
      <c r="H5" s="20">
        <f t="shared" ref="H5:H67" si="2">D5*F5*1.21</f>
        <v>540144</v>
      </c>
      <c r="I5" s="30" t="s">
        <v>89</v>
      </c>
    </row>
    <row r="6" spans="1:9" s="15" customFormat="1" ht="28" x14ac:dyDescent="0.35">
      <c r="A6" s="17">
        <f>A5+1</f>
        <v>3</v>
      </c>
      <c r="B6" s="18" t="s">
        <v>90</v>
      </c>
      <c r="C6" s="17">
        <v>23</v>
      </c>
      <c r="D6" s="17">
        <v>10</v>
      </c>
      <c r="E6" s="17">
        <f t="shared" si="0"/>
        <v>33</v>
      </c>
      <c r="F6" s="19">
        <v>22000</v>
      </c>
      <c r="G6" s="20">
        <f t="shared" si="1"/>
        <v>612260</v>
      </c>
      <c r="H6" s="20">
        <f t="shared" si="2"/>
        <v>266200</v>
      </c>
      <c r="I6" s="30" t="s">
        <v>91</v>
      </c>
    </row>
    <row r="7" spans="1:9" s="15" customFormat="1" x14ac:dyDescent="0.35">
      <c r="A7" s="17">
        <f t="shared" ref="A7:A69" si="3">A6+1</f>
        <v>4</v>
      </c>
      <c r="B7" s="18" t="s">
        <v>21</v>
      </c>
      <c r="C7" s="17">
        <v>7</v>
      </c>
      <c r="D7" s="17">
        <v>5</v>
      </c>
      <c r="E7" s="17">
        <f t="shared" si="0"/>
        <v>12</v>
      </c>
      <c r="F7" s="19">
        <v>15000</v>
      </c>
      <c r="G7" s="20">
        <f t="shared" si="1"/>
        <v>127050</v>
      </c>
      <c r="H7" s="20">
        <f t="shared" si="2"/>
        <v>90750</v>
      </c>
      <c r="I7" s="30" t="s">
        <v>92</v>
      </c>
    </row>
    <row r="8" spans="1:9" s="15" customFormat="1" ht="28" x14ac:dyDescent="0.35">
      <c r="A8" s="17">
        <f t="shared" si="3"/>
        <v>5</v>
      </c>
      <c r="B8" s="18" t="s">
        <v>93</v>
      </c>
      <c r="C8" s="17">
        <v>1</v>
      </c>
      <c r="D8" s="17">
        <v>1</v>
      </c>
      <c r="E8" s="17">
        <f t="shared" si="0"/>
        <v>2</v>
      </c>
      <c r="F8" s="19">
        <v>25000</v>
      </c>
      <c r="G8" s="20">
        <f t="shared" si="1"/>
        <v>30250</v>
      </c>
      <c r="H8" s="20">
        <f t="shared" si="2"/>
        <v>30250</v>
      </c>
      <c r="I8" s="30" t="s">
        <v>94</v>
      </c>
    </row>
    <row r="9" spans="1:9" s="15" customFormat="1" x14ac:dyDescent="0.35">
      <c r="A9" s="17">
        <f t="shared" si="3"/>
        <v>6</v>
      </c>
      <c r="B9" s="18" t="s">
        <v>22</v>
      </c>
      <c r="C9" s="17">
        <v>1</v>
      </c>
      <c r="D9" s="17">
        <v>0</v>
      </c>
      <c r="E9" s="17">
        <f t="shared" si="0"/>
        <v>1</v>
      </c>
      <c r="F9" s="19">
        <v>92000</v>
      </c>
      <c r="G9" s="20">
        <f t="shared" si="1"/>
        <v>111320</v>
      </c>
      <c r="H9" s="20">
        <f t="shared" si="2"/>
        <v>0</v>
      </c>
      <c r="I9" s="30" t="s">
        <v>95</v>
      </c>
    </row>
    <row r="10" spans="1:9" s="15" customFormat="1" ht="42" x14ac:dyDescent="0.35">
      <c r="A10" s="17">
        <f t="shared" si="3"/>
        <v>7</v>
      </c>
      <c r="B10" s="18" t="s">
        <v>96</v>
      </c>
      <c r="C10" s="17">
        <v>0</v>
      </c>
      <c r="D10" s="17">
        <v>2</v>
      </c>
      <c r="E10" s="17">
        <f t="shared" si="0"/>
        <v>2</v>
      </c>
      <c r="F10" s="19">
        <v>75000</v>
      </c>
      <c r="G10" s="20">
        <f t="shared" si="1"/>
        <v>0</v>
      </c>
      <c r="H10" s="20">
        <f t="shared" si="2"/>
        <v>181500</v>
      </c>
      <c r="I10" s="30" t="s">
        <v>97</v>
      </c>
    </row>
    <row r="11" spans="1:9" s="15" customFormat="1" ht="42" x14ac:dyDescent="0.35">
      <c r="A11" s="17">
        <f t="shared" si="3"/>
        <v>8</v>
      </c>
      <c r="B11" s="18" t="s">
        <v>98</v>
      </c>
      <c r="C11" s="17">
        <v>0</v>
      </c>
      <c r="D11" s="17">
        <v>1</v>
      </c>
      <c r="E11" s="17">
        <f t="shared" si="0"/>
        <v>1</v>
      </c>
      <c r="F11" s="19">
        <v>60000</v>
      </c>
      <c r="G11" s="20">
        <f t="shared" si="1"/>
        <v>0</v>
      </c>
      <c r="H11" s="20">
        <f t="shared" si="2"/>
        <v>72600</v>
      </c>
      <c r="I11" s="30" t="s">
        <v>97</v>
      </c>
    </row>
    <row r="12" spans="1:9" s="15" customFormat="1" ht="42" x14ac:dyDescent="0.35">
      <c r="A12" s="17">
        <f t="shared" si="3"/>
        <v>9</v>
      </c>
      <c r="B12" s="18" t="s">
        <v>99</v>
      </c>
      <c r="C12" s="17">
        <v>1</v>
      </c>
      <c r="D12" s="17">
        <v>3</v>
      </c>
      <c r="E12" s="17">
        <f t="shared" si="0"/>
        <v>4</v>
      </c>
      <c r="F12" s="19">
        <v>95000</v>
      </c>
      <c r="G12" s="20">
        <f t="shared" si="1"/>
        <v>114950</v>
      </c>
      <c r="H12" s="20">
        <f t="shared" si="2"/>
        <v>344850</v>
      </c>
      <c r="I12" s="30" t="s">
        <v>100</v>
      </c>
    </row>
    <row r="13" spans="1:9" s="15" customFormat="1" ht="45" customHeight="1" x14ac:dyDescent="0.35">
      <c r="A13" s="17">
        <f t="shared" si="3"/>
        <v>10</v>
      </c>
      <c r="B13" s="18" t="s">
        <v>23</v>
      </c>
      <c r="C13" s="17">
        <v>0</v>
      </c>
      <c r="D13" s="17">
        <v>14</v>
      </c>
      <c r="E13" s="17">
        <f t="shared" si="0"/>
        <v>14</v>
      </c>
      <c r="F13" s="19">
        <v>9800</v>
      </c>
      <c r="G13" s="20">
        <f t="shared" si="1"/>
        <v>0</v>
      </c>
      <c r="H13" s="20">
        <f t="shared" si="2"/>
        <v>166012</v>
      </c>
      <c r="I13" s="30" t="s">
        <v>101</v>
      </c>
    </row>
    <row r="14" spans="1:9" s="15" customFormat="1" ht="30" customHeight="1" x14ac:dyDescent="0.35">
      <c r="A14" s="17">
        <f t="shared" si="3"/>
        <v>11</v>
      </c>
      <c r="B14" s="18" t="s">
        <v>24</v>
      </c>
      <c r="C14" s="17">
        <v>60</v>
      </c>
      <c r="D14" s="17">
        <v>242</v>
      </c>
      <c r="E14" s="17">
        <f t="shared" si="0"/>
        <v>302</v>
      </c>
      <c r="F14" s="19">
        <v>888</v>
      </c>
      <c r="G14" s="20">
        <f t="shared" si="1"/>
        <v>64468.799999999996</v>
      </c>
      <c r="H14" s="20">
        <f t="shared" si="2"/>
        <v>260024.16</v>
      </c>
      <c r="I14" s="30" t="s">
        <v>102</v>
      </c>
    </row>
    <row r="15" spans="1:9" s="15" customFormat="1" ht="30.75" customHeight="1" x14ac:dyDescent="0.35">
      <c r="A15" s="17">
        <f t="shared" si="3"/>
        <v>12</v>
      </c>
      <c r="B15" s="18" t="s">
        <v>25</v>
      </c>
      <c r="C15" s="17">
        <v>0</v>
      </c>
      <c r="D15" s="17">
        <v>10</v>
      </c>
      <c r="E15" s="17">
        <f t="shared" si="0"/>
        <v>10</v>
      </c>
      <c r="F15" s="19">
        <v>6000</v>
      </c>
      <c r="G15" s="20">
        <f t="shared" si="1"/>
        <v>0</v>
      </c>
      <c r="H15" s="20">
        <f t="shared" si="2"/>
        <v>72600</v>
      </c>
      <c r="I15" s="30" t="s">
        <v>103</v>
      </c>
    </row>
    <row r="16" spans="1:9" s="15" customFormat="1" ht="24.75" customHeight="1" x14ac:dyDescent="0.35">
      <c r="A16" s="17">
        <f t="shared" si="3"/>
        <v>13</v>
      </c>
      <c r="B16" s="18" t="s">
        <v>104</v>
      </c>
      <c r="C16" s="17">
        <v>20</v>
      </c>
      <c r="D16" s="17">
        <v>36</v>
      </c>
      <c r="E16" s="17">
        <f t="shared" si="0"/>
        <v>56</v>
      </c>
      <c r="F16" s="19">
        <v>1100</v>
      </c>
      <c r="G16" s="20">
        <f t="shared" si="1"/>
        <v>26620</v>
      </c>
      <c r="H16" s="20">
        <f t="shared" si="2"/>
        <v>47916</v>
      </c>
      <c r="I16" s="30" t="s">
        <v>102</v>
      </c>
    </row>
    <row r="17" spans="1:9" s="15" customFormat="1" ht="45" customHeight="1" x14ac:dyDescent="0.35">
      <c r="A17" s="17">
        <f t="shared" si="3"/>
        <v>14</v>
      </c>
      <c r="B17" s="18" t="s">
        <v>26</v>
      </c>
      <c r="C17" s="17">
        <v>10</v>
      </c>
      <c r="D17" s="17">
        <v>100</v>
      </c>
      <c r="E17" s="17">
        <f t="shared" si="0"/>
        <v>110</v>
      </c>
      <c r="F17" s="19">
        <v>750</v>
      </c>
      <c r="G17" s="20">
        <f t="shared" si="1"/>
        <v>9075</v>
      </c>
      <c r="H17" s="20">
        <f t="shared" si="2"/>
        <v>90750</v>
      </c>
      <c r="I17" s="30" t="s">
        <v>105</v>
      </c>
    </row>
    <row r="18" spans="1:9" s="15" customFormat="1" ht="45" customHeight="1" x14ac:dyDescent="0.35">
      <c r="A18" s="17">
        <f t="shared" si="3"/>
        <v>15</v>
      </c>
      <c r="B18" s="18" t="s">
        <v>27</v>
      </c>
      <c r="C18" s="17">
        <v>0</v>
      </c>
      <c r="D18" s="17">
        <v>10</v>
      </c>
      <c r="E18" s="17">
        <f t="shared" si="0"/>
        <v>10</v>
      </c>
      <c r="F18" s="19">
        <v>580</v>
      </c>
      <c r="G18" s="20">
        <f t="shared" si="1"/>
        <v>0</v>
      </c>
      <c r="H18" s="20">
        <f t="shared" si="2"/>
        <v>7018</v>
      </c>
      <c r="I18" s="30" t="s">
        <v>106</v>
      </c>
    </row>
    <row r="19" spans="1:9" s="15" customFormat="1" ht="30.75" customHeight="1" x14ac:dyDescent="0.35">
      <c r="A19" s="17">
        <f t="shared" si="3"/>
        <v>16</v>
      </c>
      <c r="B19" s="18" t="s">
        <v>28</v>
      </c>
      <c r="C19" s="17">
        <v>270</v>
      </c>
      <c r="D19" s="17">
        <v>510</v>
      </c>
      <c r="E19" s="17">
        <f t="shared" si="0"/>
        <v>780</v>
      </c>
      <c r="F19" s="19">
        <v>1800</v>
      </c>
      <c r="G19" s="20">
        <f t="shared" si="1"/>
        <v>588060</v>
      </c>
      <c r="H19" s="20">
        <f t="shared" si="2"/>
        <v>1110780</v>
      </c>
      <c r="I19" s="30" t="s">
        <v>107</v>
      </c>
    </row>
    <row r="20" spans="1:9" s="15" customFormat="1" ht="45" customHeight="1" x14ac:dyDescent="0.35">
      <c r="A20" s="17">
        <f t="shared" si="3"/>
        <v>17</v>
      </c>
      <c r="B20" s="18" t="s">
        <v>29</v>
      </c>
      <c r="C20" s="17">
        <v>1</v>
      </c>
      <c r="D20" s="17">
        <v>0</v>
      </c>
      <c r="E20" s="17">
        <f t="shared" si="0"/>
        <v>1</v>
      </c>
      <c r="F20" s="19">
        <v>11500</v>
      </c>
      <c r="G20" s="20">
        <f t="shared" si="1"/>
        <v>13915</v>
      </c>
      <c r="H20" s="20">
        <f t="shared" si="2"/>
        <v>0</v>
      </c>
      <c r="I20" s="30" t="s">
        <v>108</v>
      </c>
    </row>
    <row r="21" spans="1:9" s="15" customFormat="1" ht="34.5" customHeight="1" x14ac:dyDescent="0.35">
      <c r="A21" s="17">
        <f t="shared" si="3"/>
        <v>18</v>
      </c>
      <c r="B21" s="18" t="s">
        <v>30</v>
      </c>
      <c r="C21" s="17">
        <v>310</v>
      </c>
      <c r="D21" s="17">
        <v>510</v>
      </c>
      <c r="E21" s="17">
        <f t="shared" si="0"/>
        <v>820</v>
      </c>
      <c r="F21" s="19">
        <v>450</v>
      </c>
      <c r="G21" s="20">
        <f t="shared" si="1"/>
        <v>168795</v>
      </c>
      <c r="H21" s="20">
        <f t="shared" si="2"/>
        <v>277695</v>
      </c>
      <c r="I21" s="30" t="s">
        <v>109</v>
      </c>
    </row>
    <row r="22" spans="1:9" s="15" customFormat="1" ht="34.5" customHeight="1" x14ac:dyDescent="0.35">
      <c r="A22" s="17">
        <f t="shared" si="3"/>
        <v>19</v>
      </c>
      <c r="B22" s="18" t="s">
        <v>31</v>
      </c>
      <c r="C22" s="17">
        <v>32</v>
      </c>
      <c r="D22" s="17">
        <v>10</v>
      </c>
      <c r="E22" s="17">
        <f t="shared" si="0"/>
        <v>42</v>
      </c>
      <c r="F22" s="19">
        <v>5000</v>
      </c>
      <c r="G22" s="20">
        <f t="shared" si="1"/>
        <v>193600</v>
      </c>
      <c r="H22" s="20">
        <f t="shared" si="2"/>
        <v>60500</v>
      </c>
      <c r="I22" s="30" t="s">
        <v>110</v>
      </c>
    </row>
    <row r="23" spans="1:9" s="15" customFormat="1" ht="26.25" customHeight="1" x14ac:dyDescent="0.35">
      <c r="A23" s="17">
        <f t="shared" si="3"/>
        <v>20</v>
      </c>
      <c r="B23" s="18" t="s">
        <v>32</v>
      </c>
      <c r="C23" s="17">
        <v>10</v>
      </c>
      <c r="D23" s="17">
        <v>0</v>
      </c>
      <c r="E23" s="17">
        <f t="shared" si="0"/>
        <v>10</v>
      </c>
      <c r="F23" s="19">
        <v>2150</v>
      </c>
      <c r="G23" s="20">
        <f t="shared" si="1"/>
        <v>26015</v>
      </c>
      <c r="H23" s="20">
        <f t="shared" si="2"/>
        <v>0</v>
      </c>
      <c r="I23" s="30" t="s">
        <v>111</v>
      </c>
    </row>
    <row r="24" spans="1:9" s="15" customFormat="1" ht="26.25" customHeight="1" x14ac:dyDescent="0.35">
      <c r="A24" s="17">
        <f t="shared" si="3"/>
        <v>21</v>
      </c>
      <c r="B24" s="18" t="s">
        <v>33</v>
      </c>
      <c r="C24" s="17">
        <v>14</v>
      </c>
      <c r="D24" s="17">
        <v>0</v>
      </c>
      <c r="E24" s="17">
        <f t="shared" si="0"/>
        <v>14</v>
      </c>
      <c r="F24" s="19">
        <v>2500</v>
      </c>
      <c r="G24" s="20">
        <f t="shared" si="1"/>
        <v>42350</v>
      </c>
      <c r="H24" s="20">
        <f t="shared" si="2"/>
        <v>0</v>
      </c>
      <c r="I24" s="30" t="s">
        <v>112</v>
      </c>
    </row>
    <row r="25" spans="1:9" s="15" customFormat="1" ht="34.5" customHeight="1" x14ac:dyDescent="0.35">
      <c r="A25" s="17">
        <f t="shared" si="3"/>
        <v>22</v>
      </c>
      <c r="B25" s="18" t="s">
        <v>34</v>
      </c>
      <c r="C25" s="17">
        <v>0</v>
      </c>
      <c r="D25" s="17">
        <v>12</v>
      </c>
      <c r="E25" s="17">
        <f t="shared" si="0"/>
        <v>12</v>
      </c>
      <c r="F25" s="19">
        <v>1900</v>
      </c>
      <c r="G25" s="20">
        <f t="shared" si="1"/>
        <v>0</v>
      </c>
      <c r="H25" s="20">
        <f t="shared" si="2"/>
        <v>27588</v>
      </c>
      <c r="I25" s="30" t="s">
        <v>113</v>
      </c>
    </row>
    <row r="26" spans="1:9" s="15" customFormat="1" ht="25.5" customHeight="1" x14ac:dyDescent="0.35">
      <c r="A26" s="17">
        <f t="shared" si="3"/>
        <v>23</v>
      </c>
      <c r="B26" s="18" t="s">
        <v>35</v>
      </c>
      <c r="C26" s="17">
        <v>10</v>
      </c>
      <c r="D26" s="17">
        <v>100</v>
      </c>
      <c r="E26" s="17">
        <f t="shared" si="0"/>
        <v>110</v>
      </c>
      <c r="F26" s="19">
        <v>1400</v>
      </c>
      <c r="G26" s="20">
        <f t="shared" si="1"/>
        <v>16940</v>
      </c>
      <c r="H26" s="20">
        <f t="shared" si="2"/>
        <v>169400</v>
      </c>
      <c r="I26" s="30" t="s">
        <v>114</v>
      </c>
    </row>
    <row r="27" spans="1:9" s="15" customFormat="1" ht="45" customHeight="1" x14ac:dyDescent="0.35">
      <c r="A27" s="17">
        <f t="shared" si="3"/>
        <v>24</v>
      </c>
      <c r="B27" s="18" t="s">
        <v>36</v>
      </c>
      <c r="C27" s="17">
        <v>0</v>
      </c>
      <c r="D27" s="17">
        <v>1</v>
      </c>
      <c r="E27" s="17">
        <f t="shared" si="0"/>
        <v>1</v>
      </c>
      <c r="F27" s="19">
        <v>10000</v>
      </c>
      <c r="G27" s="20">
        <f t="shared" si="1"/>
        <v>0</v>
      </c>
      <c r="H27" s="20">
        <f t="shared" si="2"/>
        <v>12100</v>
      </c>
      <c r="I27" s="30" t="s">
        <v>115</v>
      </c>
    </row>
    <row r="28" spans="1:9" s="15" customFormat="1" ht="45" customHeight="1" x14ac:dyDescent="0.35">
      <c r="A28" s="17">
        <f t="shared" si="3"/>
        <v>25</v>
      </c>
      <c r="B28" s="18" t="s">
        <v>37</v>
      </c>
      <c r="C28" s="17">
        <v>2</v>
      </c>
      <c r="D28" s="17">
        <v>10</v>
      </c>
      <c r="E28" s="17">
        <f t="shared" si="0"/>
        <v>12</v>
      </c>
      <c r="F28" s="19">
        <v>17000</v>
      </c>
      <c r="G28" s="20">
        <f t="shared" si="1"/>
        <v>41140</v>
      </c>
      <c r="H28" s="20">
        <f t="shared" si="2"/>
        <v>205700</v>
      </c>
      <c r="I28" s="30" t="s">
        <v>116</v>
      </c>
    </row>
    <row r="29" spans="1:9" s="15" customFormat="1" ht="24" customHeight="1" x14ac:dyDescent="0.35">
      <c r="A29" s="17">
        <f t="shared" si="3"/>
        <v>26</v>
      </c>
      <c r="B29" s="18" t="s">
        <v>38</v>
      </c>
      <c r="C29" s="17">
        <v>1</v>
      </c>
      <c r="D29" s="17">
        <v>5</v>
      </c>
      <c r="E29" s="17">
        <f t="shared" si="0"/>
        <v>6</v>
      </c>
      <c r="F29" s="19">
        <v>1100</v>
      </c>
      <c r="G29" s="20">
        <f t="shared" si="1"/>
        <v>1331</v>
      </c>
      <c r="H29" s="20">
        <f t="shared" si="2"/>
        <v>6655</v>
      </c>
      <c r="I29" s="30" t="s">
        <v>117</v>
      </c>
    </row>
    <row r="30" spans="1:9" s="15" customFormat="1" ht="45" customHeight="1" x14ac:dyDescent="0.35">
      <c r="A30" s="17">
        <f t="shared" si="3"/>
        <v>27</v>
      </c>
      <c r="B30" s="18" t="s">
        <v>118</v>
      </c>
      <c r="C30" s="17">
        <v>1</v>
      </c>
      <c r="D30" s="17">
        <v>3</v>
      </c>
      <c r="E30" s="17">
        <f t="shared" si="0"/>
        <v>4</v>
      </c>
      <c r="F30" s="19">
        <v>20000</v>
      </c>
      <c r="G30" s="20">
        <f t="shared" si="1"/>
        <v>24200</v>
      </c>
      <c r="H30" s="20">
        <f t="shared" si="2"/>
        <v>72600</v>
      </c>
      <c r="I30" s="30" t="s">
        <v>119</v>
      </c>
    </row>
    <row r="31" spans="1:9" s="15" customFormat="1" ht="45" customHeight="1" x14ac:dyDescent="0.35">
      <c r="A31" s="17">
        <f t="shared" si="3"/>
        <v>28</v>
      </c>
      <c r="B31" s="18" t="s">
        <v>39</v>
      </c>
      <c r="C31" s="17">
        <v>0</v>
      </c>
      <c r="D31" s="17">
        <v>3</v>
      </c>
      <c r="E31" s="17">
        <f t="shared" si="0"/>
        <v>3</v>
      </c>
      <c r="F31" s="19">
        <v>17400</v>
      </c>
      <c r="G31" s="20">
        <f t="shared" si="1"/>
        <v>0</v>
      </c>
      <c r="H31" s="20">
        <f t="shared" si="2"/>
        <v>63162</v>
      </c>
      <c r="I31" s="30" t="s">
        <v>120</v>
      </c>
    </row>
    <row r="32" spans="1:9" s="15" customFormat="1" ht="45" customHeight="1" x14ac:dyDescent="0.35">
      <c r="A32" s="17">
        <f t="shared" si="3"/>
        <v>29</v>
      </c>
      <c r="B32" s="18" t="s">
        <v>40</v>
      </c>
      <c r="C32" s="17">
        <v>4</v>
      </c>
      <c r="D32" s="17">
        <v>2</v>
      </c>
      <c r="E32" s="17">
        <f t="shared" si="0"/>
        <v>6</v>
      </c>
      <c r="F32" s="19">
        <v>90750</v>
      </c>
      <c r="G32" s="20">
        <f t="shared" si="1"/>
        <v>439230</v>
      </c>
      <c r="H32" s="20">
        <f t="shared" si="2"/>
        <v>219615</v>
      </c>
      <c r="I32" s="30" t="s">
        <v>121</v>
      </c>
    </row>
    <row r="33" spans="1:9" s="15" customFormat="1" ht="25.5" customHeight="1" x14ac:dyDescent="0.35">
      <c r="A33" s="17">
        <f t="shared" si="3"/>
        <v>30</v>
      </c>
      <c r="B33" s="18" t="s">
        <v>41</v>
      </c>
      <c r="C33" s="17">
        <v>0</v>
      </c>
      <c r="D33" s="17">
        <v>2</v>
      </c>
      <c r="E33" s="17">
        <f t="shared" si="0"/>
        <v>2</v>
      </c>
      <c r="F33" s="19">
        <v>6300</v>
      </c>
      <c r="G33" s="20">
        <f t="shared" si="1"/>
        <v>0</v>
      </c>
      <c r="H33" s="20">
        <f t="shared" si="2"/>
        <v>15246</v>
      </c>
      <c r="I33" s="30" t="s">
        <v>122</v>
      </c>
    </row>
    <row r="34" spans="1:9" s="15" customFormat="1" ht="28.5" customHeight="1" x14ac:dyDescent="0.35">
      <c r="A34" s="17">
        <f t="shared" si="3"/>
        <v>31</v>
      </c>
      <c r="B34" s="18" t="s">
        <v>42</v>
      </c>
      <c r="C34" s="17">
        <v>0</v>
      </c>
      <c r="D34" s="17">
        <v>2</v>
      </c>
      <c r="E34" s="17">
        <f t="shared" si="0"/>
        <v>2</v>
      </c>
      <c r="F34" s="19">
        <v>11000</v>
      </c>
      <c r="G34" s="20">
        <f t="shared" si="1"/>
        <v>0</v>
      </c>
      <c r="H34" s="20">
        <f t="shared" si="2"/>
        <v>26620</v>
      </c>
      <c r="I34" s="30" t="s">
        <v>122</v>
      </c>
    </row>
    <row r="35" spans="1:9" s="15" customFormat="1" ht="69" customHeight="1" x14ac:dyDescent="0.35">
      <c r="A35" s="17">
        <f t="shared" si="3"/>
        <v>32</v>
      </c>
      <c r="B35" s="18" t="s">
        <v>123</v>
      </c>
      <c r="C35" s="17">
        <v>0</v>
      </c>
      <c r="D35" s="17">
        <v>1</v>
      </c>
      <c r="E35" s="17">
        <f t="shared" si="0"/>
        <v>1</v>
      </c>
      <c r="F35" s="19">
        <v>99000</v>
      </c>
      <c r="G35" s="20">
        <f t="shared" si="1"/>
        <v>0</v>
      </c>
      <c r="H35" s="20">
        <f t="shared" si="2"/>
        <v>119790</v>
      </c>
      <c r="I35" s="30" t="s">
        <v>124</v>
      </c>
    </row>
    <row r="36" spans="1:9" s="15" customFormat="1" ht="45" customHeight="1" x14ac:dyDescent="0.35">
      <c r="A36" s="17">
        <f t="shared" si="3"/>
        <v>33</v>
      </c>
      <c r="B36" s="18" t="s">
        <v>86</v>
      </c>
      <c r="C36" s="17">
        <v>0</v>
      </c>
      <c r="D36" s="17">
        <v>1</v>
      </c>
      <c r="E36" s="17">
        <f t="shared" si="0"/>
        <v>1</v>
      </c>
      <c r="F36" s="19">
        <v>50000</v>
      </c>
      <c r="G36" s="20">
        <f t="shared" si="1"/>
        <v>0</v>
      </c>
      <c r="H36" s="20">
        <f t="shared" si="2"/>
        <v>60500</v>
      </c>
      <c r="I36" s="30" t="s">
        <v>124</v>
      </c>
    </row>
    <row r="37" spans="1:9" s="15" customFormat="1" ht="45" customHeight="1" x14ac:dyDescent="0.35">
      <c r="A37" s="17">
        <f t="shared" si="3"/>
        <v>34</v>
      </c>
      <c r="B37" s="18" t="s">
        <v>43</v>
      </c>
      <c r="C37" s="17">
        <v>0</v>
      </c>
      <c r="D37" s="17">
        <v>2</v>
      </c>
      <c r="E37" s="17">
        <f t="shared" si="0"/>
        <v>2</v>
      </c>
      <c r="F37" s="19">
        <v>7500</v>
      </c>
      <c r="G37" s="20">
        <f t="shared" si="1"/>
        <v>0</v>
      </c>
      <c r="H37" s="20">
        <f t="shared" si="2"/>
        <v>18150</v>
      </c>
      <c r="I37" s="30" t="s">
        <v>124</v>
      </c>
    </row>
    <row r="38" spans="1:9" s="15" customFormat="1" ht="45" customHeight="1" x14ac:dyDescent="0.35">
      <c r="A38" s="17">
        <f t="shared" si="3"/>
        <v>35</v>
      </c>
      <c r="B38" s="18" t="s">
        <v>125</v>
      </c>
      <c r="C38" s="17">
        <v>0</v>
      </c>
      <c r="D38" s="17">
        <v>2</v>
      </c>
      <c r="E38" s="17">
        <f t="shared" si="0"/>
        <v>2</v>
      </c>
      <c r="F38" s="19">
        <v>5000</v>
      </c>
      <c r="G38" s="20">
        <f t="shared" si="1"/>
        <v>0</v>
      </c>
      <c r="H38" s="20">
        <f t="shared" si="2"/>
        <v>12100</v>
      </c>
      <c r="I38" s="30" t="s">
        <v>124</v>
      </c>
    </row>
    <row r="39" spans="1:9" s="15" customFormat="1" ht="45" customHeight="1" x14ac:dyDescent="0.35">
      <c r="A39" s="17">
        <f t="shared" si="3"/>
        <v>36</v>
      </c>
      <c r="B39" s="18" t="s">
        <v>44</v>
      </c>
      <c r="C39" s="17">
        <v>0</v>
      </c>
      <c r="D39" s="17">
        <v>4</v>
      </c>
      <c r="E39" s="17">
        <f t="shared" si="0"/>
        <v>4</v>
      </c>
      <c r="F39" s="19">
        <v>8000</v>
      </c>
      <c r="G39" s="20">
        <f t="shared" si="1"/>
        <v>0</v>
      </c>
      <c r="H39" s="20">
        <f t="shared" si="2"/>
        <v>38720</v>
      </c>
      <c r="I39" s="30" t="s">
        <v>126</v>
      </c>
    </row>
    <row r="40" spans="1:9" s="15" customFormat="1" ht="30.75" customHeight="1" x14ac:dyDescent="0.35">
      <c r="A40" s="17">
        <f t="shared" si="3"/>
        <v>37</v>
      </c>
      <c r="B40" s="18" t="s">
        <v>45</v>
      </c>
      <c r="C40" s="17">
        <v>0</v>
      </c>
      <c r="D40" s="17">
        <v>1</v>
      </c>
      <c r="E40" s="17">
        <f t="shared" si="0"/>
        <v>1</v>
      </c>
      <c r="F40" s="19">
        <v>8000</v>
      </c>
      <c r="G40" s="20">
        <f t="shared" si="1"/>
        <v>0</v>
      </c>
      <c r="H40" s="20">
        <f t="shared" si="2"/>
        <v>9680</v>
      </c>
      <c r="I40" s="30" t="s">
        <v>127</v>
      </c>
    </row>
    <row r="41" spans="1:9" s="15" customFormat="1" ht="30.75" customHeight="1" x14ac:dyDescent="0.35">
      <c r="A41" s="17">
        <f t="shared" si="3"/>
        <v>38</v>
      </c>
      <c r="B41" s="18" t="s">
        <v>46</v>
      </c>
      <c r="C41" s="17">
        <v>0</v>
      </c>
      <c r="D41" s="17">
        <v>1</v>
      </c>
      <c r="E41" s="17">
        <f t="shared" si="0"/>
        <v>1</v>
      </c>
      <c r="F41" s="19">
        <v>5100</v>
      </c>
      <c r="G41" s="20">
        <f t="shared" si="1"/>
        <v>0</v>
      </c>
      <c r="H41" s="20">
        <f t="shared" si="2"/>
        <v>6171</v>
      </c>
      <c r="I41" s="30" t="s">
        <v>128</v>
      </c>
    </row>
    <row r="42" spans="1:9" s="15" customFormat="1" ht="45" customHeight="1" x14ac:dyDescent="0.35">
      <c r="A42" s="17">
        <f t="shared" si="3"/>
        <v>39</v>
      </c>
      <c r="B42" s="18" t="s">
        <v>47</v>
      </c>
      <c r="C42" s="17">
        <v>0</v>
      </c>
      <c r="D42" s="17">
        <v>2</v>
      </c>
      <c r="E42" s="17">
        <f t="shared" si="0"/>
        <v>2</v>
      </c>
      <c r="F42" s="19">
        <v>6000</v>
      </c>
      <c r="G42" s="20">
        <f t="shared" si="1"/>
        <v>0</v>
      </c>
      <c r="H42" s="20">
        <f t="shared" si="2"/>
        <v>14520</v>
      </c>
      <c r="I42" s="30" t="s">
        <v>126</v>
      </c>
    </row>
    <row r="43" spans="1:9" s="15" customFormat="1" ht="45" customHeight="1" x14ac:dyDescent="0.35">
      <c r="A43" s="17">
        <f t="shared" si="3"/>
        <v>40</v>
      </c>
      <c r="B43" s="18" t="s">
        <v>48</v>
      </c>
      <c r="C43" s="17">
        <v>0</v>
      </c>
      <c r="D43" s="17">
        <v>1</v>
      </c>
      <c r="E43" s="17">
        <f t="shared" si="0"/>
        <v>1</v>
      </c>
      <c r="F43" s="19">
        <v>13000</v>
      </c>
      <c r="G43" s="20">
        <f t="shared" si="1"/>
        <v>0</v>
      </c>
      <c r="H43" s="20">
        <f t="shared" si="2"/>
        <v>15730</v>
      </c>
      <c r="I43" s="30" t="s">
        <v>129</v>
      </c>
    </row>
    <row r="44" spans="1:9" s="15" customFormat="1" ht="27.75" customHeight="1" x14ac:dyDescent="0.35">
      <c r="A44" s="17">
        <f t="shared" si="3"/>
        <v>41</v>
      </c>
      <c r="B44" s="18" t="s">
        <v>49</v>
      </c>
      <c r="C44" s="17">
        <v>0</v>
      </c>
      <c r="D44" s="17">
        <v>1</v>
      </c>
      <c r="E44" s="17">
        <f t="shared" si="0"/>
        <v>1</v>
      </c>
      <c r="F44" s="19">
        <v>10000</v>
      </c>
      <c r="G44" s="20">
        <f t="shared" si="1"/>
        <v>0</v>
      </c>
      <c r="H44" s="20">
        <f t="shared" si="2"/>
        <v>12100</v>
      </c>
      <c r="I44" s="30" t="s">
        <v>130</v>
      </c>
    </row>
    <row r="45" spans="1:9" s="15" customFormat="1" ht="45" customHeight="1" x14ac:dyDescent="0.35">
      <c r="A45" s="17">
        <f t="shared" si="3"/>
        <v>42</v>
      </c>
      <c r="B45" s="18" t="s">
        <v>50</v>
      </c>
      <c r="C45" s="17">
        <v>0</v>
      </c>
      <c r="D45" s="17">
        <v>2</v>
      </c>
      <c r="E45" s="17">
        <f t="shared" si="0"/>
        <v>2</v>
      </c>
      <c r="F45" s="19">
        <v>9900</v>
      </c>
      <c r="G45" s="20">
        <f t="shared" si="1"/>
        <v>0</v>
      </c>
      <c r="H45" s="20">
        <f t="shared" si="2"/>
        <v>23958</v>
      </c>
      <c r="I45" s="30" t="s">
        <v>126</v>
      </c>
    </row>
    <row r="46" spans="1:9" s="15" customFormat="1" ht="45" customHeight="1" x14ac:dyDescent="0.35">
      <c r="A46" s="17">
        <f t="shared" si="3"/>
        <v>43</v>
      </c>
      <c r="B46" s="18" t="s">
        <v>51</v>
      </c>
      <c r="C46" s="17">
        <v>0</v>
      </c>
      <c r="D46" s="17">
        <v>1</v>
      </c>
      <c r="E46" s="17">
        <f t="shared" si="0"/>
        <v>1</v>
      </c>
      <c r="F46" s="19">
        <v>80000</v>
      </c>
      <c r="G46" s="20">
        <f t="shared" si="1"/>
        <v>0</v>
      </c>
      <c r="H46" s="20">
        <f t="shared" si="2"/>
        <v>96800</v>
      </c>
      <c r="I46" s="30" t="s">
        <v>131</v>
      </c>
    </row>
    <row r="47" spans="1:9" s="15" customFormat="1" ht="45" customHeight="1" x14ac:dyDescent="0.35">
      <c r="A47" s="17">
        <f t="shared" si="3"/>
        <v>44</v>
      </c>
      <c r="B47" s="18" t="s">
        <v>132</v>
      </c>
      <c r="C47" s="17">
        <v>0</v>
      </c>
      <c r="D47" s="17">
        <v>1</v>
      </c>
      <c r="E47" s="17">
        <f t="shared" si="0"/>
        <v>1</v>
      </c>
      <c r="F47" s="19">
        <v>107000</v>
      </c>
      <c r="G47" s="20">
        <f t="shared" si="1"/>
        <v>0</v>
      </c>
      <c r="H47" s="20">
        <f t="shared" si="2"/>
        <v>129470</v>
      </c>
      <c r="I47" s="30" t="s">
        <v>133</v>
      </c>
    </row>
    <row r="48" spans="1:9" s="15" customFormat="1" ht="22.5" customHeight="1" x14ac:dyDescent="0.35">
      <c r="A48" s="17">
        <f t="shared" si="3"/>
        <v>45</v>
      </c>
      <c r="B48" s="18" t="s">
        <v>52</v>
      </c>
      <c r="C48" s="17">
        <v>0</v>
      </c>
      <c r="D48" s="17">
        <v>1</v>
      </c>
      <c r="E48" s="17">
        <f t="shared" si="0"/>
        <v>1</v>
      </c>
      <c r="F48" s="19">
        <v>30000</v>
      </c>
      <c r="G48" s="20">
        <f t="shared" si="1"/>
        <v>0</v>
      </c>
      <c r="H48" s="20">
        <f t="shared" si="2"/>
        <v>36300</v>
      </c>
      <c r="I48" s="30" t="s">
        <v>134</v>
      </c>
    </row>
    <row r="49" spans="1:9" s="15" customFormat="1" ht="23.25" customHeight="1" x14ac:dyDescent="0.35">
      <c r="A49" s="17">
        <f t="shared" si="3"/>
        <v>46</v>
      </c>
      <c r="B49" s="18" t="s">
        <v>135</v>
      </c>
      <c r="C49" s="17">
        <v>0</v>
      </c>
      <c r="D49" s="17">
        <v>1</v>
      </c>
      <c r="E49" s="17">
        <f t="shared" si="0"/>
        <v>1</v>
      </c>
      <c r="F49" s="19">
        <v>50000</v>
      </c>
      <c r="G49" s="20">
        <f t="shared" si="1"/>
        <v>0</v>
      </c>
      <c r="H49" s="20">
        <f t="shared" si="2"/>
        <v>60500</v>
      </c>
      <c r="I49" s="30" t="s">
        <v>136</v>
      </c>
    </row>
    <row r="50" spans="1:9" s="15" customFormat="1" ht="30.75" customHeight="1" x14ac:dyDescent="0.35">
      <c r="A50" s="17">
        <f t="shared" si="3"/>
        <v>47</v>
      </c>
      <c r="B50" s="18" t="s">
        <v>53</v>
      </c>
      <c r="C50" s="17">
        <v>2</v>
      </c>
      <c r="D50" s="17">
        <v>15</v>
      </c>
      <c r="E50" s="17">
        <f t="shared" si="0"/>
        <v>17</v>
      </c>
      <c r="F50" s="19">
        <v>28000</v>
      </c>
      <c r="G50" s="20">
        <f t="shared" si="1"/>
        <v>67760</v>
      </c>
      <c r="H50" s="20">
        <f t="shared" si="2"/>
        <v>508200</v>
      </c>
      <c r="I50" s="30" t="s">
        <v>137</v>
      </c>
    </row>
    <row r="51" spans="1:9" s="15" customFormat="1" ht="45" customHeight="1" x14ac:dyDescent="0.35">
      <c r="A51" s="17">
        <f t="shared" si="3"/>
        <v>48</v>
      </c>
      <c r="B51" s="18" t="s">
        <v>54</v>
      </c>
      <c r="C51" s="17">
        <v>2</v>
      </c>
      <c r="D51" s="17">
        <v>25</v>
      </c>
      <c r="E51" s="17">
        <f t="shared" si="0"/>
        <v>27</v>
      </c>
      <c r="F51" s="19">
        <v>4600</v>
      </c>
      <c r="G51" s="20">
        <f t="shared" si="1"/>
        <v>11132</v>
      </c>
      <c r="H51" s="20">
        <f t="shared" si="2"/>
        <v>139150</v>
      </c>
      <c r="I51" s="31" t="s">
        <v>138</v>
      </c>
    </row>
    <row r="52" spans="1:9" s="15" customFormat="1" ht="21" customHeight="1" x14ac:dyDescent="0.35">
      <c r="A52" s="17">
        <f t="shared" si="3"/>
        <v>49</v>
      </c>
      <c r="B52" s="18" t="s">
        <v>55</v>
      </c>
      <c r="C52" s="17">
        <v>2</v>
      </c>
      <c r="D52" s="17">
        <v>10</v>
      </c>
      <c r="E52" s="17">
        <f t="shared" si="0"/>
        <v>12</v>
      </c>
      <c r="F52" s="19">
        <v>600</v>
      </c>
      <c r="G52" s="20">
        <f t="shared" si="1"/>
        <v>1452</v>
      </c>
      <c r="H52" s="20">
        <f t="shared" si="2"/>
        <v>7260</v>
      </c>
      <c r="I52" s="31" t="s">
        <v>139</v>
      </c>
    </row>
    <row r="53" spans="1:9" s="15" customFormat="1" ht="45" customHeight="1" x14ac:dyDescent="0.35">
      <c r="A53" s="17">
        <f t="shared" si="3"/>
        <v>50</v>
      </c>
      <c r="B53" s="18" t="s">
        <v>56</v>
      </c>
      <c r="C53" s="17">
        <v>0</v>
      </c>
      <c r="D53" s="17">
        <v>1</v>
      </c>
      <c r="E53" s="17">
        <f t="shared" si="0"/>
        <v>1</v>
      </c>
      <c r="F53" s="19">
        <v>2450</v>
      </c>
      <c r="G53" s="20">
        <f t="shared" si="1"/>
        <v>0</v>
      </c>
      <c r="H53" s="20">
        <f t="shared" si="2"/>
        <v>2964.5</v>
      </c>
      <c r="I53" s="31" t="s">
        <v>140</v>
      </c>
    </row>
    <row r="54" spans="1:9" s="15" customFormat="1" ht="45" customHeight="1" x14ac:dyDescent="0.35">
      <c r="A54" s="17">
        <f t="shared" si="3"/>
        <v>51</v>
      </c>
      <c r="B54" s="18" t="s">
        <v>57</v>
      </c>
      <c r="C54" s="17">
        <v>0</v>
      </c>
      <c r="D54" s="17">
        <v>1</v>
      </c>
      <c r="E54" s="17">
        <f t="shared" si="0"/>
        <v>1</v>
      </c>
      <c r="F54" s="19">
        <v>26000</v>
      </c>
      <c r="G54" s="20">
        <f t="shared" si="1"/>
        <v>0</v>
      </c>
      <c r="H54" s="20">
        <f t="shared" si="2"/>
        <v>31460</v>
      </c>
      <c r="I54" s="31" t="s">
        <v>126</v>
      </c>
    </row>
    <row r="55" spans="1:9" s="15" customFormat="1" ht="45" customHeight="1" x14ac:dyDescent="0.35">
      <c r="A55" s="17">
        <f t="shared" si="3"/>
        <v>52</v>
      </c>
      <c r="B55" s="18" t="s">
        <v>58</v>
      </c>
      <c r="C55" s="17">
        <v>0</v>
      </c>
      <c r="D55" s="17">
        <v>1</v>
      </c>
      <c r="E55" s="17">
        <f t="shared" si="0"/>
        <v>1</v>
      </c>
      <c r="F55" s="19">
        <v>280000</v>
      </c>
      <c r="G55" s="20">
        <f t="shared" si="1"/>
        <v>0</v>
      </c>
      <c r="H55" s="20">
        <f t="shared" si="2"/>
        <v>338800</v>
      </c>
      <c r="I55" s="31" t="s">
        <v>141</v>
      </c>
    </row>
    <row r="56" spans="1:9" s="15" customFormat="1" ht="33" customHeight="1" x14ac:dyDescent="0.35">
      <c r="A56" s="17">
        <f t="shared" si="3"/>
        <v>53</v>
      </c>
      <c r="B56" s="18" t="s">
        <v>59</v>
      </c>
      <c r="C56" s="17">
        <v>10</v>
      </c>
      <c r="D56" s="17">
        <v>20</v>
      </c>
      <c r="E56" s="17">
        <f t="shared" si="0"/>
        <v>30</v>
      </c>
      <c r="F56" s="19">
        <v>1200</v>
      </c>
      <c r="G56" s="20">
        <f t="shared" si="1"/>
        <v>14520</v>
      </c>
      <c r="H56" s="20">
        <f t="shared" si="2"/>
        <v>29040</v>
      </c>
      <c r="I56" s="31" t="s">
        <v>142</v>
      </c>
    </row>
    <row r="57" spans="1:9" s="15" customFormat="1" ht="18.75" customHeight="1" x14ac:dyDescent="0.35">
      <c r="A57" s="17">
        <f t="shared" si="3"/>
        <v>54</v>
      </c>
      <c r="B57" s="18" t="s">
        <v>60</v>
      </c>
      <c r="C57" s="17">
        <v>4</v>
      </c>
      <c r="D57" s="17">
        <v>4</v>
      </c>
      <c r="E57" s="17">
        <f t="shared" si="0"/>
        <v>8</v>
      </c>
      <c r="F57" s="19">
        <v>9000</v>
      </c>
      <c r="G57" s="20">
        <f t="shared" si="1"/>
        <v>43560</v>
      </c>
      <c r="H57" s="20">
        <f t="shared" si="2"/>
        <v>43560</v>
      </c>
      <c r="I57" s="30" t="s">
        <v>143</v>
      </c>
    </row>
    <row r="58" spans="1:9" s="15" customFormat="1" ht="28.5" customHeight="1" x14ac:dyDescent="0.35">
      <c r="A58" s="17">
        <f t="shared" si="3"/>
        <v>55</v>
      </c>
      <c r="B58" s="18" t="s">
        <v>61</v>
      </c>
      <c r="C58" s="17">
        <v>2</v>
      </c>
      <c r="D58" s="17">
        <v>0</v>
      </c>
      <c r="E58" s="17">
        <f t="shared" si="0"/>
        <v>2</v>
      </c>
      <c r="F58" s="19">
        <v>12000</v>
      </c>
      <c r="G58" s="20">
        <f t="shared" si="1"/>
        <v>29040</v>
      </c>
      <c r="H58" s="20">
        <f t="shared" si="2"/>
        <v>0</v>
      </c>
      <c r="I58" s="31" t="s">
        <v>144</v>
      </c>
    </row>
    <row r="59" spans="1:9" s="15" customFormat="1" ht="45" customHeight="1" x14ac:dyDescent="0.35">
      <c r="A59" s="17">
        <f t="shared" si="3"/>
        <v>56</v>
      </c>
      <c r="B59" s="18" t="s">
        <v>62</v>
      </c>
      <c r="C59" s="17">
        <v>10</v>
      </c>
      <c r="D59" s="17">
        <v>10</v>
      </c>
      <c r="E59" s="17">
        <f t="shared" si="0"/>
        <v>20</v>
      </c>
      <c r="F59" s="19">
        <v>100</v>
      </c>
      <c r="G59" s="20">
        <f t="shared" si="1"/>
        <v>1210</v>
      </c>
      <c r="H59" s="20">
        <f t="shared" si="2"/>
        <v>1210</v>
      </c>
      <c r="I59" s="30" t="s">
        <v>145</v>
      </c>
    </row>
    <row r="60" spans="1:9" s="15" customFormat="1" ht="30.75" customHeight="1" x14ac:dyDescent="0.35">
      <c r="A60" s="17">
        <f t="shared" si="3"/>
        <v>57</v>
      </c>
      <c r="B60" s="18" t="s">
        <v>63</v>
      </c>
      <c r="C60" s="17">
        <v>1</v>
      </c>
      <c r="D60" s="17">
        <v>1</v>
      </c>
      <c r="E60" s="17">
        <f t="shared" si="0"/>
        <v>2</v>
      </c>
      <c r="F60" s="19">
        <v>4500</v>
      </c>
      <c r="G60" s="20">
        <f t="shared" si="1"/>
        <v>5445</v>
      </c>
      <c r="H60" s="20">
        <f t="shared" si="2"/>
        <v>5445</v>
      </c>
      <c r="I60" s="30" t="s">
        <v>146</v>
      </c>
    </row>
    <row r="61" spans="1:9" s="15" customFormat="1" ht="45" customHeight="1" x14ac:dyDescent="0.35">
      <c r="A61" s="17">
        <f t="shared" si="3"/>
        <v>58</v>
      </c>
      <c r="B61" s="18" t="s">
        <v>64</v>
      </c>
      <c r="C61" s="17">
        <v>26</v>
      </c>
      <c r="D61" s="17">
        <v>10</v>
      </c>
      <c r="E61" s="17">
        <f t="shared" si="0"/>
        <v>36</v>
      </c>
      <c r="F61" s="19">
        <v>670</v>
      </c>
      <c r="G61" s="20">
        <f t="shared" si="1"/>
        <v>21078.2</v>
      </c>
      <c r="H61" s="20">
        <f t="shared" si="2"/>
        <v>8107</v>
      </c>
      <c r="I61" s="30" t="s">
        <v>147</v>
      </c>
    </row>
    <row r="62" spans="1:9" s="15" customFormat="1" ht="45" customHeight="1" x14ac:dyDescent="0.35">
      <c r="A62" s="17">
        <f t="shared" si="3"/>
        <v>59</v>
      </c>
      <c r="B62" s="18" t="s">
        <v>65</v>
      </c>
      <c r="C62" s="17">
        <v>3</v>
      </c>
      <c r="D62" s="17">
        <v>2</v>
      </c>
      <c r="E62" s="17">
        <f t="shared" si="0"/>
        <v>5</v>
      </c>
      <c r="F62" s="19">
        <v>20000</v>
      </c>
      <c r="G62" s="20">
        <f t="shared" si="1"/>
        <v>72600</v>
      </c>
      <c r="H62" s="20">
        <f t="shared" si="2"/>
        <v>48400</v>
      </c>
      <c r="I62" s="30" t="s">
        <v>148</v>
      </c>
    </row>
    <row r="63" spans="1:9" s="15" customFormat="1" ht="21" customHeight="1" x14ac:dyDescent="0.35">
      <c r="A63" s="17">
        <f t="shared" si="3"/>
        <v>60</v>
      </c>
      <c r="B63" s="18" t="s">
        <v>66</v>
      </c>
      <c r="C63" s="17">
        <v>1</v>
      </c>
      <c r="D63" s="17">
        <v>0</v>
      </c>
      <c r="E63" s="17">
        <f t="shared" si="0"/>
        <v>1</v>
      </c>
      <c r="F63" s="19">
        <v>7000</v>
      </c>
      <c r="G63" s="20">
        <f t="shared" si="1"/>
        <v>8470</v>
      </c>
      <c r="H63" s="20">
        <f t="shared" si="2"/>
        <v>0</v>
      </c>
      <c r="I63" s="30" t="s">
        <v>149</v>
      </c>
    </row>
    <row r="64" spans="1:9" s="15" customFormat="1" ht="45" customHeight="1" x14ac:dyDescent="0.35">
      <c r="A64" s="17">
        <f t="shared" si="3"/>
        <v>61</v>
      </c>
      <c r="B64" s="18" t="s">
        <v>67</v>
      </c>
      <c r="C64" s="17">
        <v>1</v>
      </c>
      <c r="D64" s="17">
        <v>0</v>
      </c>
      <c r="E64" s="17">
        <f t="shared" si="0"/>
        <v>1</v>
      </c>
      <c r="F64" s="19">
        <v>9600</v>
      </c>
      <c r="G64" s="20">
        <f t="shared" si="1"/>
        <v>11616</v>
      </c>
      <c r="H64" s="20">
        <f t="shared" si="2"/>
        <v>0</v>
      </c>
      <c r="I64" s="30" t="s">
        <v>150</v>
      </c>
    </row>
    <row r="65" spans="1:9" s="15" customFormat="1" ht="22.5" customHeight="1" x14ac:dyDescent="0.35">
      <c r="A65" s="17">
        <f t="shared" si="3"/>
        <v>62</v>
      </c>
      <c r="B65" s="18" t="s">
        <v>68</v>
      </c>
      <c r="C65" s="17">
        <v>1</v>
      </c>
      <c r="D65" s="17">
        <v>1</v>
      </c>
      <c r="E65" s="17">
        <f t="shared" si="0"/>
        <v>2</v>
      </c>
      <c r="F65" s="19">
        <v>120000</v>
      </c>
      <c r="G65" s="20">
        <f t="shared" si="1"/>
        <v>145200</v>
      </c>
      <c r="H65" s="20">
        <f t="shared" si="2"/>
        <v>145200</v>
      </c>
      <c r="I65" s="30" t="s">
        <v>151</v>
      </c>
    </row>
    <row r="66" spans="1:9" s="15" customFormat="1" ht="34.5" customHeight="1" x14ac:dyDescent="0.35">
      <c r="A66" s="17">
        <f t="shared" si="3"/>
        <v>63</v>
      </c>
      <c r="B66" s="18" t="s">
        <v>152</v>
      </c>
      <c r="C66" s="17"/>
      <c r="D66" s="17">
        <v>20</v>
      </c>
      <c r="E66" s="17">
        <f t="shared" si="0"/>
        <v>20</v>
      </c>
      <c r="F66" s="19">
        <v>450</v>
      </c>
      <c r="G66" s="20">
        <f t="shared" si="1"/>
        <v>0</v>
      </c>
      <c r="H66" s="20">
        <f t="shared" si="2"/>
        <v>10890</v>
      </c>
      <c r="I66" s="30" t="s">
        <v>153</v>
      </c>
    </row>
    <row r="67" spans="1:9" s="15" customFormat="1" ht="45" customHeight="1" x14ac:dyDescent="0.35">
      <c r="A67" s="17">
        <f t="shared" si="3"/>
        <v>64</v>
      </c>
      <c r="B67" s="18" t="s">
        <v>154</v>
      </c>
      <c r="C67" s="17"/>
      <c r="D67" s="17">
        <v>4</v>
      </c>
      <c r="E67" s="17">
        <f t="shared" ref="E67:E69" si="4">SUM(C67:D67)</f>
        <v>4</v>
      </c>
      <c r="F67" s="19">
        <v>24600</v>
      </c>
      <c r="G67" s="20">
        <f t="shared" si="1"/>
        <v>0</v>
      </c>
      <c r="H67" s="20">
        <f t="shared" si="2"/>
        <v>119064</v>
      </c>
      <c r="I67" s="30" t="s">
        <v>155</v>
      </c>
    </row>
    <row r="68" spans="1:9" s="15" customFormat="1" ht="45" customHeight="1" x14ac:dyDescent="0.35">
      <c r="A68" s="17">
        <f t="shared" si="3"/>
        <v>65</v>
      </c>
      <c r="B68" s="18" t="s">
        <v>156</v>
      </c>
      <c r="C68" s="17"/>
      <c r="D68" s="17">
        <v>1</v>
      </c>
      <c r="E68" s="17">
        <f t="shared" si="4"/>
        <v>1</v>
      </c>
      <c r="F68" s="19">
        <v>26000</v>
      </c>
      <c r="G68" s="20">
        <f t="shared" ref="G68:G69" si="5">C68*F68*1.21</f>
        <v>0</v>
      </c>
      <c r="H68" s="20">
        <f t="shared" ref="H68:H69" si="6">D68*F68*1.21</f>
        <v>31460</v>
      </c>
      <c r="I68" s="30" t="s">
        <v>157</v>
      </c>
    </row>
    <row r="69" spans="1:9" s="15" customFormat="1" ht="45" customHeight="1" x14ac:dyDescent="0.35">
      <c r="A69" s="17">
        <f t="shared" si="3"/>
        <v>66</v>
      </c>
      <c r="B69" s="18" t="s">
        <v>158</v>
      </c>
      <c r="C69" s="17"/>
      <c r="D69" s="17">
        <v>2</v>
      </c>
      <c r="E69" s="17">
        <f t="shared" si="4"/>
        <v>2</v>
      </c>
      <c r="F69" s="19">
        <v>19500</v>
      </c>
      <c r="G69" s="20">
        <f t="shared" si="5"/>
        <v>0</v>
      </c>
      <c r="H69" s="20">
        <f t="shared" si="6"/>
        <v>47190</v>
      </c>
      <c r="I69" s="30" t="s">
        <v>159</v>
      </c>
    </row>
    <row r="70" spans="1:9" x14ac:dyDescent="0.35">
      <c r="A70" s="27"/>
      <c r="B70" s="28"/>
      <c r="C70" s="27"/>
      <c r="D70" s="27"/>
      <c r="E70" s="27"/>
      <c r="F70" s="29"/>
      <c r="G70" s="26">
        <f>SUM(G4:G69)</f>
        <v>3698365</v>
      </c>
      <c r="H70" s="26">
        <f>SUM(H4:H69)</f>
        <v>6798924.6600000001</v>
      </c>
      <c r="I70" s="21"/>
    </row>
    <row r="72" spans="1:9" x14ac:dyDescent="0.35">
      <c r="G72" s="32"/>
      <c r="H72" s="32"/>
    </row>
    <row r="74" spans="1:9" x14ac:dyDescent="0.35">
      <c r="G74" s="32"/>
      <c r="H74" s="32"/>
    </row>
    <row r="81" spans="7:8" x14ac:dyDescent="0.35">
      <c r="G81" s="32"/>
      <c r="H81" s="32"/>
    </row>
  </sheetData>
  <mergeCells count="1">
    <mergeCell ref="A2:I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Pielikums_Nr.1</vt:lpstr>
      <vt:lpstr>Pielikums_Nr.2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Ministru kabineta rīkojuma „Par finanšu līdzekļu piešķiršanu no valsts budžeta programmas „Līdzekļi neparedzētiem gadījumiem”” projekts</dc:title>
  <dc:subject>Ministru kabineta rīkojuma projekta anotācijas pielikums</dc:subject>
  <dc:creator>I.Lazdiņa</dc:creator>
  <cp:lastModifiedBy>Guna Jermacāne</cp:lastModifiedBy>
  <cp:lastPrinted>2020-02-27T09:00:28Z</cp:lastPrinted>
  <dcterms:created xsi:type="dcterms:W3CDTF">2020-02-25T07:25:02Z</dcterms:created>
  <dcterms:modified xsi:type="dcterms:W3CDTF">2020-04-08T12:27:13Z</dcterms:modified>
</cp:coreProperties>
</file>